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7495" windowHeight="11955"/>
  </bookViews>
  <sheets>
    <sheet name="Worksheet" sheetId="1" r:id="rId1"/>
  </sheets>
  <definedNames>
    <definedName name="_xlnm._FilterDatabase" localSheetId="0" hidden="1">Worksheet!$B$3:$Q$20</definedName>
    <definedName name="_xlnm.Print_Titles" localSheetId="0">Worksheet!$3:$3</definedName>
  </definedNames>
  <calcPr calcId="145621"/>
</workbook>
</file>

<file path=xl/calcChain.xml><?xml version="1.0" encoding="utf-8"?>
<calcChain xmlns="http://schemas.openxmlformats.org/spreadsheetml/2006/main">
  <c r="J31" i="1" l="1"/>
  <c r="J32" i="1"/>
  <c r="J30" i="1"/>
  <c r="M31" i="1" l="1"/>
  <c r="M32" i="1"/>
  <c r="M30" i="1"/>
  <c r="L33" i="1"/>
  <c r="K33" i="1"/>
  <c r="G33" i="1"/>
  <c r="H33" i="1"/>
  <c r="I31" i="1"/>
  <c r="I32" i="1"/>
  <c r="I30" i="1"/>
  <c r="J33" i="1" l="1"/>
  <c r="I33" i="1"/>
  <c r="J5" i="1"/>
  <c r="J6" i="1"/>
  <c r="M6" i="1" s="1"/>
  <c r="J7" i="1"/>
  <c r="M7" i="1" s="1"/>
  <c r="J8" i="1"/>
  <c r="M8" i="1" s="1"/>
  <c r="J9" i="1"/>
  <c r="M9" i="1" s="1"/>
  <c r="J10" i="1"/>
  <c r="M10" i="1" s="1"/>
  <c r="J11" i="1"/>
  <c r="M11" i="1" s="1"/>
  <c r="J12" i="1"/>
  <c r="M12" i="1" s="1"/>
  <c r="J13" i="1"/>
  <c r="M13" i="1" s="1"/>
  <c r="J14" i="1"/>
  <c r="M14" i="1" s="1"/>
  <c r="J15" i="1"/>
  <c r="M15" i="1" s="1"/>
  <c r="M16" i="1"/>
  <c r="J18" i="1"/>
  <c r="M18" i="1" s="1"/>
  <c r="M19" i="1"/>
  <c r="J20" i="1"/>
  <c r="M20" i="1" s="1"/>
  <c r="J4" i="1"/>
  <c r="M4" i="1" s="1"/>
  <c r="L21" i="1"/>
  <c r="K21" i="1"/>
  <c r="N21" i="1"/>
  <c r="H21" i="1"/>
  <c r="G21" i="1"/>
  <c r="M17" i="1"/>
  <c r="I19" i="1"/>
  <c r="I18" i="1"/>
  <c r="I17" i="1"/>
  <c r="I16" i="1"/>
  <c r="I15" i="1"/>
  <c r="I14" i="1"/>
  <c r="I6" i="1"/>
  <c r="I5" i="1"/>
  <c r="I20" i="1"/>
  <c r="I13" i="1"/>
  <c r="I8" i="1"/>
  <c r="I12" i="1"/>
  <c r="I11" i="1"/>
  <c r="I10" i="1"/>
  <c r="I9" i="1"/>
  <c r="I7" i="1"/>
  <c r="I4" i="1"/>
  <c r="M33" i="1" l="1"/>
  <c r="J21" i="1"/>
  <c r="M5" i="1"/>
  <c r="I21" i="1"/>
  <c r="M21" i="1" l="1"/>
</calcChain>
</file>

<file path=xl/comments1.xml><?xml version="1.0" encoding="utf-8"?>
<comments xmlns="http://schemas.openxmlformats.org/spreadsheetml/2006/main">
  <authors>
    <author>Petrášek Martin</author>
  </authors>
  <commentList>
    <comment ref="N19" authorId="0">
      <text>
        <r>
          <rPr>
            <b/>
            <sz val="9"/>
            <color indexed="81"/>
            <rFont val="Tahoma"/>
            <family val="2"/>
            <charset val="238"/>
          </rPr>
          <t>Petrášek Martin:</t>
        </r>
        <r>
          <rPr>
            <sz val="9"/>
            <color indexed="81"/>
            <rFont val="Tahoma"/>
            <family val="2"/>
            <charset val="238"/>
          </rPr>
          <t xml:space="preserve">
VŘ 990.000
LOT 120.000</t>
        </r>
      </text>
    </comment>
  </commentList>
</comments>
</file>

<file path=xl/sharedStrings.xml><?xml version="1.0" encoding="utf-8"?>
<sst xmlns="http://schemas.openxmlformats.org/spreadsheetml/2006/main" count="161" uniqueCount="114">
  <si>
    <t>Kód</t>
  </si>
  <si>
    <t>Žadatel</t>
  </si>
  <si>
    <t>Název projektu</t>
  </si>
  <si>
    <t>Identifikátor služby</t>
  </si>
  <si>
    <t>Služba</t>
  </si>
  <si>
    <t>Celkové náklady</t>
  </si>
  <si>
    <t>Požadovaná výše dotace</t>
  </si>
  <si>
    <t>Procent</t>
  </si>
  <si>
    <t>Účel použití</t>
  </si>
  <si>
    <t>Poznámka</t>
  </si>
  <si>
    <t>Dos. bod. hodnocení</t>
  </si>
  <si>
    <t>20/0348</t>
  </si>
  <si>
    <t>Alzheimercentrum Ostrava</t>
  </si>
  <si>
    <t>domovy se zvláštním režimem (§50)</t>
  </si>
  <si>
    <t>elektrická energie
vodné, stočné
plyn
mzdové náklady HPP (pracovní smlouvy)
zákonné sociální a zdravotní pojištění</t>
  </si>
  <si>
    <t>20/0347</t>
  </si>
  <si>
    <t>Na Výminku s.r.o.</t>
  </si>
  <si>
    <t>domovy pro seniory (§49)</t>
  </si>
  <si>
    <t>mzdové náklady HPP (pracovní smlouvy)
zákonné sociální a zdravotní pojištění</t>
  </si>
  <si>
    <t>20/0341</t>
  </si>
  <si>
    <t>Hospic sv. Lukáše - odlehčovací služby</t>
  </si>
  <si>
    <t>odlehčovací služby (§44)</t>
  </si>
  <si>
    <t>drogerie
elektrická energie
revize
mzdové náklady HPP (pracovní smlouvy)
zákonné sociální a zdravotní pojištění</t>
  </si>
  <si>
    <t>20/0340</t>
  </si>
  <si>
    <t>Charitní dům Salvator Krnov - domov pro osoby se specifickými potřebami</t>
  </si>
  <si>
    <t>20/0339</t>
  </si>
  <si>
    <t>Charitní dům sv. Václava - domov pokojného stáří</t>
  </si>
  <si>
    <t>20/0338</t>
  </si>
  <si>
    <t>Charitní dům sv. Alžběty - zařízení pro přechodný pobyt seniorů</t>
  </si>
  <si>
    <t>20/0337</t>
  </si>
  <si>
    <t>Charitní středisko Matky Terezy - pečovatelská služba Ostrava</t>
  </si>
  <si>
    <t>pečovatelská služba (§40)</t>
  </si>
  <si>
    <t>spoje
nájemné
mzdové náklady HPP (pracovní smlouvy)
zákonné sociální a zdravotní pojištění</t>
  </si>
  <si>
    <t>20/0330</t>
  </si>
  <si>
    <t>Sociálně aktivizační služby pro seniory Ostrava</t>
  </si>
  <si>
    <t>sociálně aktivizační služby pro seniory a osoby se zdravotním postižením (§66)</t>
  </si>
  <si>
    <t>drogerie
mzdové náklady HPP (pracovní smlouvy)
zákonné sociální a zdravotní pojištění</t>
  </si>
  <si>
    <t>20/0329</t>
  </si>
  <si>
    <t>Armáda spásy, Domov Přístav Ostrava Kunčičky (2019-2022)</t>
  </si>
  <si>
    <t>20/0326</t>
  </si>
  <si>
    <t>SILOE Ostrava, domov se zvláštním režimem (mimoř. indiv. dotace - výměna kotlů)</t>
  </si>
  <si>
    <t>opravy a udržování</t>
  </si>
  <si>
    <t>20/0344</t>
  </si>
  <si>
    <t>Tlumočnická služba ČUN (Moravskoslezký kraj)</t>
  </si>
  <si>
    <t>tlumočnické služby (§56)</t>
  </si>
  <si>
    <t>mzdové náklady HPP (pracovní smlouvy)
dohody o provedení práce (DPP)</t>
  </si>
  <si>
    <t>20/0332</t>
  </si>
  <si>
    <t>Armáda spásy, Nízkoprahové zařízení pro děti a mládež Ostrava-Přívoz</t>
  </si>
  <si>
    <t>nízkoprahová zařízení pro děti a mládež (§62)</t>
  </si>
  <si>
    <t>opravy a udržování
spoje
mzdové náklady HPP (pracovní smlouvy)
zákonné sociální a zdravotní pojištění</t>
  </si>
  <si>
    <t>20/0346</t>
  </si>
  <si>
    <t>Osobní asistence Ostravsko</t>
  </si>
  <si>
    <t>osobní asistence (§39)</t>
  </si>
  <si>
    <t>20/0335</t>
  </si>
  <si>
    <t>Armáda spásy, Adelante, Terénní program Ostrava</t>
  </si>
  <si>
    <t>terénní programy (§69)</t>
  </si>
  <si>
    <t>20/0334</t>
  </si>
  <si>
    <t>Armáda spásy, Noclehárna pro muže Ostrava (2019-2022)</t>
  </si>
  <si>
    <t>noclehárny (§63)</t>
  </si>
  <si>
    <t>20/0333</t>
  </si>
  <si>
    <t>Armáda spásy, Adelante, Noclehárna pro ženy Ostrava (2019-2022)</t>
  </si>
  <si>
    <t>20/0331</t>
  </si>
  <si>
    <t>Armáda spásy v ČR, z.s., Prevence bezdomovectví Ostrava</t>
  </si>
  <si>
    <t>Dotace roku 2020</t>
  </si>
  <si>
    <t>Stávající</t>
  </si>
  <si>
    <t>Rozvoj</t>
  </si>
  <si>
    <r>
      <rPr>
        <b/>
        <sz val="12"/>
        <color rgb="FF000000"/>
        <rFont val="Arial"/>
        <family val="2"/>
        <charset val="238"/>
      </rPr>
      <t>Alzheimercentrum Ostrava z.ú.</t>
    </r>
    <r>
      <rPr>
        <sz val="12"/>
        <color rgb="FF000000"/>
        <rFont val="Arial"/>
        <family val="2"/>
        <charset val="238"/>
      </rPr>
      <t xml:space="preserve">
Syllabova 3029/38, 703 00 Ostrava
IČO: 07287895</t>
    </r>
  </si>
  <si>
    <r>
      <rPr>
        <b/>
        <sz val="12"/>
        <color rgb="FF000000"/>
        <rFont val="Arial"/>
        <family val="2"/>
        <charset val="238"/>
      </rPr>
      <t>Armáda spásy v České republice, z. s.</t>
    </r>
    <r>
      <rPr>
        <sz val="12"/>
        <color rgb="FF000000"/>
        <rFont val="Arial"/>
        <family val="2"/>
        <charset val="238"/>
      </rPr>
      <t xml:space="preserve">
Petržílkova 2565/23, 158 00 Praha - Stodůlky
IČO: 40613411</t>
    </r>
  </si>
  <si>
    <r>
      <rPr>
        <b/>
        <sz val="12"/>
        <color rgb="FF000000"/>
        <rFont val="Arial"/>
        <family val="2"/>
        <charset val="238"/>
      </rPr>
      <t>Centrum pro zdravotně postižené Moravskoslezského kraje o.p.s.</t>
    </r>
    <r>
      <rPr>
        <sz val="12"/>
        <color rgb="FF000000"/>
        <rFont val="Arial"/>
        <family val="2"/>
        <charset val="238"/>
      </rPr>
      <t xml:space="preserve">
Bieblova 2922/3, 702 00 Ostrava, Moravská Ostrava
IČO: 26593548</t>
    </r>
  </si>
  <si>
    <r>
      <rPr>
        <b/>
        <sz val="12"/>
        <color rgb="FF000000"/>
        <rFont val="Arial"/>
        <family val="2"/>
        <charset val="238"/>
      </rPr>
      <t>Česká unie neslyšících, z.ú.</t>
    </r>
    <r>
      <rPr>
        <sz val="12"/>
        <color rgb="FF000000"/>
        <rFont val="Arial"/>
        <family val="2"/>
        <charset val="238"/>
      </rPr>
      <t xml:space="preserve">
Dlouhá 729/37, 110 00 Praha - Staré Město
IČO: 00675547</t>
    </r>
  </si>
  <si>
    <r>
      <rPr>
        <b/>
        <sz val="12"/>
        <color rgb="FF000000"/>
        <rFont val="Arial"/>
        <family val="2"/>
        <charset val="238"/>
      </rPr>
      <t>Charita Ostrava</t>
    </r>
    <r>
      <rPr>
        <sz val="12"/>
        <color rgb="FF000000"/>
        <rFont val="Arial"/>
        <family val="2"/>
        <charset val="238"/>
      </rPr>
      <t xml:space="preserve">
Kořenského 1323/17, 703 00 Ostrava, Vítkovice
IČO: 44940998</t>
    </r>
  </si>
  <si>
    <r>
      <rPr>
        <b/>
        <sz val="12"/>
        <color rgb="FF000000"/>
        <rFont val="Arial"/>
        <family val="2"/>
        <charset val="238"/>
      </rPr>
      <t>Na Výminku s.r.o.</t>
    </r>
    <r>
      <rPr>
        <sz val="12"/>
        <color rgb="FF000000"/>
        <rFont val="Arial"/>
        <family val="2"/>
        <charset val="238"/>
      </rPr>
      <t xml:space="preserve">
Syllabova 2953/19d, 703 00 Ostrava
IČO: 28602684</t>
    </r>
  </si>
  <si>
    <r>
      <rPr>
        <b/>
        <sz val="12"/>
        <color rgb="FF000000"/>
        <rFont val="Arial"/>
        <family val="2"/>
        <charset val="238"/>
      </rPr>
      <t>Slezská diakonie</t>
    </r>
    <r>
      <rPr>
        <sz val="12"/>
        <color rgb="FF000000"/>
        <rFont val="Arial"/>
        <family val="2"/>
        <charset val="238"/>
      </rPr>
      <t xml:space="preserve">
Na Nivách 259/7, 737 01 Český Těšín
IČO: 65468562</t>
    </r>
  </si>
  <si>
    <t>Poř.
číslo</t>
  </si>
  <si>
    <t>§</t>
  </si>
  <si>
    <t>pol.</t>
  </si>
  <si>
    <t>20/0378</t>
  </si>
  <si>
    <t xml:space="preserve">
mzdové náklady HPP (pracovní smlouvy)
</t>
  </si>
  <si>
    <t>20/0379</t>
  </si>
  <si>
    <t>Služby následné péče pro osoby závislé na alkoholu a jiných návykových látkách</t>
  </si>
  <si>
    <t xml:space="preserve"> 
mzdové náklady HPP (pracovní smlouvy)
</t>
  </si>
  <si>
    <t>20/0351</t>
  </si>
  <si>
    <t>Terénní program Ostrava</t>
  </si>
  <si>
    <t>Celkem za skupinu</t>
  </si>
  <si>
    <r>
      <rPr>
        <b/>
        <sz val="12"/>
        <rFont val="Arial"/>
        <family val="2"/>
        <charset val="238"/>
      </rPr>
      <t>Modrý kříž v České republice</t>
    </r>
    <r>
      <rPr>
        <sz val="12"/>
        <rFont val="Arial"/>
        <family val="2"/>
        <charset val="238"/>
      </rPr>
      <t xml:space="preserve">
Šadový 311, 37301 Český Těšín 
IČO: 26641178</t>
    </r>
  </si>
  <si>
    <r>
      <rPr>
        <b/>
        <sz val="12"/>
        <rFont val="Arial"/>
        <family val="2"/>
        <charset val="238"/>
      </rPr>
      <t>Modrý kříž v České republice</t>
    </r>
    <r>
      <rPr>
        <sz val="12"/>
        <rFont val="Arial"/>
        <family val="2"/>
        <charset val="238"/>
      </rPr>
      <t xml:space="preserve">
Šadový 311, 37301 Český Těšín 
IČO: 26641178
</t>
    </r>
  </si>
  <si>
    <r>
      <rPr>
        <b/>
        <sz val="12"/>
        <rFont val="Arial"/>
        <family val="2"/>
        <charset val="238"/>
      </rPr>
      <t>Renarkon, o. p. s.</t>
    </r>
    <r>
      <rPr>
        <sz val="12"/>
        <rFont val="Arial"/>
        <family val="2"/>
        <charset val="238"/>
      </rPr>
      <t xml:space="preserve">
Mariánskohorská 1328/29, 702 00 Ostrava
IČO: 25380443</t>
    </r>
  </si>
  <si>
    <t>Odborné sociální poradenství pro osoby závislé na alkoholu,jiných návykových látkách, hazardních hrách a jejich blízké</t>
  </si>
  <si>
    <t>odborné sociální poradenství (§37)</t>
  </si>
  <si>
    <t>služby následné péče (§64)</t>
  </si>
  <si>
    <t>Oblast protidrogové prevence</t>
  </si>
  <si>
    <t>Oblast sociálních péče</t>
  </si>
  <si>
    <t>ochranné pracovní pomůcky
ostatní materiál
školení a kurzy
mzdové náklady HPP (pracovní smlouvy) - pro pracovníky v přímé péči
zákonné sociální a zdravotní pojištění - pro pracovníky v přímé péči</t>
  </si>
  <si>
    <t>Návrh</t>
  </si>
  <si>
    <t>Body: 93
MR: Rolnická 55/360, 709 00 Ostrava - Nová Ves
Dofinancování víceleté dotace.
Středisko SILOE Ostrava poskytuje sociální služby lidem starším 50 let s poruchami paměti/demencemi, zejména pak domov se zvláštním režimem, dále pobytovou odlehčovací službu a centrum denních služeb.
Jedná se o spolufinancování mimořádné události - nezbytná komplexní výměna systému vytápění a ohřevu teplé užitkové vody v budově střediska.</t>
  </si>
  <si>
    <t xml:space="preserve">Počet bodů: 79
MR: Havlíčkovo nábřeží 687/21, 702 00 Moravská Ostrava
Organizace poskytuje soc. službu Odborné sociální poradenství osobám starším 15 let, u nichž se objevuje závislostní chování, současně jejich rodinám a blízkým. Od 1.7.2020 došlo k navýšení úvazků v Krajské síti sociálních služeb. Navýšení je v souladu se Strategií protidrogové politiky Statutárního města Ostravy na období 2016 - 2020. Požadavek spolu s poskytnutou dotací nepřesahuje minimální povinný podíl obce ve výší 30 %.
</t>
  </si>
  <si>
    <t xml:space="preserve">Počet bodů: 83
MR: Havlíčkovo nábřeží 687/21, 702 00 Moravská Ostrava
Organizace poskytuje soc. službu Služby následné péče osobám starším 18 let, které ukončily odbornou nebo ambulantní léčbu, případně samostatně abstinují déle než 3 měsíce. Jedná se o službu, která podporuje klienty v udržení abstinence a napomáhá jim s dalším seberozvojem. Od 1.7.2020 došlo k navýšení úvazků v Krajské síti sociálních služeb. Navýšení úvazků je v souladu se Strategií protidrogové politiky Statutárního města Ostravy na období 2016 - 2020. Požadavek spolu s poskytnutou dotací nepřesahuje minimální povinný podíl obce ve výši 25 %.
</t>
  </si>
  <si>
    <t xml:space="preserve">Počet bodů: 97
MR: Zengrova 828/69, 703 00 Ostrava; Ostrava včetně širšího správního obvodu
Posláním služby je aktivní kontaktování osob ohrožených závislostmi v jejich přirozeném prostředí, snižování zdravotních a sociálních rizik spojených s užíváním drog a  ochrana veřejnosti před negativními dopady spojenými se závislostním chováním. Jedná se o víceletou dotaci. V průběhu roku byla navýšena personální kapacita Terénního programu Ostrava. Navýšení nepřekračuje míru povinné spoluúčasti ze strany SMO v rozsahu 20 % oprávněné provozní ztráty. Navýšení terénních pracovníků je v souladu se Strategií protidrogové politiky SMO na období 2016 - 2020.  </t>
  </si>
  <si>
    <t>Body: 66
MR: Syllabova 3029/38, Ostrava-Vítkovice
Služba zařazena do krajské sítě od 1. 1. 2020 s kapacitou 70 lůžek. Orientuje se na zajištění potřeb osob s Alzheimerovou chorobou a jinými typy demence, které již nemohou zůstat ve svém domácím prostředí. V současné době je v zařízení 35 klientů z Ostravy.
Jedná se o dofinancování v souvislosti se vznikem nové služby, která je v souladu s 5. Komunitním plánem.</t>
  </si>
  <si>
    <t>Body: 95
MR:
Holvekova 612/38a, Ostrava-Kunčičky
Holvekova 611/38b, Ostrava-Kunčičky
Holvekova 534/37, Ostrava-Kunčičky
Poskytování služby domova se zvláštním režimem pro osoby bez přístřeší starší 50 let se sníženou soběstačností. Jedná se o zařízení pro seniory bez domova.
Jedná se o dofinancování zvýšených nákladů víceleté dotace na pobytovou službu v souvislosti s epidemií COVID-19 a zvýšených mzdových nákladů.</t>
  </si>
  <si>
    <t>Body: 93
MR:
M. Majerové 1733/6, Ostrava-Poruba
17. listopadu 753, Ostrava-Poruba
Terénní a ambulantní služba poskytovaná seniorům a osobám se zdravotním postižením, které jsou ohrožené sociálním vyloučením a potřebují pomoc při obstarávání osobních záležitostí. Součástí je i komunitní bydlení pro seniory.
Jedná se o dofinancování zvýšených nákladů v souvislosti s epidemií COVID-19. Vzrůst celkových nákladů oproti řádnému výběrovému řízení činní 80tis. Kč.</t>
  </si>
  <si>
    <t>Body: 93
MR:
Palackého 25, Ostrava-Přívoz
Dělnická 48, Ostrava-Poruba
Volgogradská 16, Ostrava-Jih
území statutárního města Ostravy vč. širšího správního obvodu
Projekt působí ve dvou oblastech – samotné prevenci sociálního vyloučení a v terénní sociální práci v sociálních bytech. K 30. 6. 2020 má organizace k dispozici 139 bytů.
Jedná se o dofinancování zvýšených nákladů v souvislosti s epidemií COVID-19 a zvýšených mzdových nákladů.</t>
  </si>
  <si>
    <t>Body: 91
MR: Palackého 741/25, Ostrava-Přívoz
Služba NZDM poskytuje svým klientům (děti, mládež, mladí dospělí ve věku 6-26 let) bezpečný a chráněný prostor, kde jim nabízí socioterapeutické, výchovné a vzdělávací činnosti, jejichž prostřednictvím rozvíjí a posiluje sociální dovednosti potřebné pro sociální začleňování. 
Jedná se o dofinancování zvýšených nákladů v souvislosti s epidemií COVID-19. Vzrůst celkových nákladů oproti řádnému výběrovému řízení činní 30tis. Kč.</t>
  </si>
  <si>
    <t>Body: 94
MR: U Nových Válcoven 1571/9, 709 00 Ostrava-Mariánské Hory
Cílem noclehárny je poskytnout pomoc v zajištění základních životních potřeb osobám, které se ocitly bez přístřeší, prostřednictvím poskytnutí možnosti přenocování, podmínek pro základní hygienu, možnosti poskytnutí jednoduché stravy, sociálního poradenství a v následném poskytnutí pomoci a podpory pro opětovné začlenění do života běžné společnosti, zejména v oblasti bydlení a příjmu.
Jedná se o dofinancování zvýšených nákladů víceleté dotace v souvislosti s epidemií COVID-19 a zvýšených mzdových nákladů.</t>
  </si>
  <si>
    <t>Body: 96
MR: U Nových Válcoven 1571/9, 709 00 Ostrava-Mariánské Hory
Služba se zaměřuje zejména na nocleh, jednoduchou stravu, hygienu a sociální poradenství. Uživateli jsou i muži, kteří se nechtějí přizpůsobit řádům pobytových služeb (AD pro muže, DpS) nebo se jen krátce ocitnou v nepříznivé krátkodobě tísni.
Jedná se o dofinancování zvýšených nákladů víceleté dotace v souvislosti s epidemií COVID-19 a zvýšených mzdových nákladů.</t>
  </si>
  <si>
    <t>Body: 94
MR:
U Nových Válcoven 1571/9, 709 00 Ostrava-Mariánské Hory
území statutárního města Ostravy včetně širšího správního obvodu
Služba reaguje na potřebu sociální práce s osobami bez přístřeší, které patří do skupiny tzv. zjevného bezdomovectví. Cílem je především depistáž a zachycení těchto osob do struktury sociálních služeb a podpora při začleňování do běžné společnosti.
Jedná se o dofinancování zvýšených nákladů v souvislosti s epidemií COVID-19. Vzrůst celkových nákladů oproti řádnému výběrovému řízení činní 26tis. Kč.</t>
  </si>
  <si>
    <t>Body: 95
MR: území statutárního města Ostravy včetně širšího správního obvodu
Podpora v přirozeném prostředí osobám, které mají sníženou soběstačnost z důvodu věku, chronického onemocnění nebo zdravotního postižení, jejichž situace vyžaduje pomoc jiné osoby. Určeno pro osoby od 6 let věku.
Jedná se o dofinancování zvýšených nákladů víceleté dotace v souvslosti s epidemií COVID-19 a zvýšených mzdových nákladů.</t>
  </si>
  <si>
    <t>Body:74
MR:
Antonína Macka 1711/3, 702 00 Ostrava - Moravská Ostrava a Přívoz
území statutárního města Ostravy včetně širšího správního obvodu
Posláním tlumočnické služby je zajistit rovné příležitosti pro neslyšící, díky kterým komunikují bez bariér v běžných životních situacích, což je činí samostatnými, zodpovědnými a především rovnocennými partnery v kontaktu s většinovou slyšící společností.
Jedná se o dofinancován související s navýšením úvazku pracovníka v přímé péči, které je v souladu s 5. Komunitním plánem.</t>
  </si>
  <si>
    <t>Body: 96
MR: Zengrova 497/42, 703 00 Ostrava-Vítkovice
území statutárního města Ostravy vč. širšího správního obvodu
Umožnění většímu počtu uživatelů setrvat ve vlastním domácím prostředí a zachovat si vlastní životní styl. Cílovou skupinou jsou senioři a osoby se zdravotním postižením vyžadující komplexní pečovatelskou pomoc.
Jedná se o dofinancování zvýšených nákladů v souvislosti s epidemií COVID-19 a zvýšených mzdových nákladů.</t>
  </si>
  <si>
    <t>Body: 97
MR: 
Syllabova 19, 700 30 Ostrava-Zábřeh
Zelená 2514/73, 709 00 Ostrava-Mariánské Hory
Zajištění ubytování, stravování, pomoci při sebeobsluze, pečovatelských a ošetřovatelských služeb. Zařízení nabízí také možnost krátkodobého ubytování pro uživatele, kteří nemohou zůstat vlivem onemocnění či zdravotního stavu sami ve své domácnosti a pečující rodina se ze závažných důvodu nemůže krátkodobě starat. Cílovou skupinou jsou senioři a osoby se zdravotním postižením.
Jedná se o dofinancování zvýšených nákladů víceleté dotace pobytové služby v souvislosti s epidemií COVID-19 a zvýšených mzdových nákladů.</t>
  </si>
  <si>
    <t>Body: 97
MR: Kubínova 44, 713 00 Ostrava-Heřmanice
Pobytové zařízení pro seniory s kapacitou 59 lůžek.
Jedná se o dofinancování zvýšených nákladů víceleté dotace pobytové služby v souvislosti s epidemií COVID-19 a zvýšených mzdových nákladů.</t>
  </si>
  <si>
    <t>Body: 94
MR: Švabinského 10, 794 01 Krnov
Zařízení je určeno pro obyvatele statutárního města Ostravy. Záměrem poskytované služby je vytvořit bezpečné a podnětné prostředí pro plnohodnotný život uživatelů s duševním onemocněním s dosažením maximální možné míry jejich samostatnosti. Jedná se o osoby, které si vlivem svého duševního onemocnění nejsou schopny zajistit své potřeby pro život v běžné domácnosti.
Jedná se o dofinancování zvýšených nákladů víceleté dotace pobytové služby v souvislosti s epidemií COVID-19 a zvýšených mzdových nákladů.</t>
  </si>
  <si>
    <t>Body: 93
MR: Charvátská 785/8, 700 30 Ostrava-Výškovice
Poskytování sociální služby převážně uživatelům v terminálním stádiu života a dále lidem se sníženou soběstačností z důvodu věku či zdravotního stavu.
Jedná se o dofinancování zvýšených nákladů víceleté dotace v souvislosti s epidemií COVID-19 a zvýšených mzdových nákladů.</t>
  </si>
  <si>
    <t>Body: 99
MR: Syllabova 2953/19d, 703 00 Ostrava
Domov pro seniory zajišťuje 24h péči seniorům se sníženou soběstačností, kteří z důvodu svého zdravotního stavu nebo vysokého věku již nemohou žít ve svém přirozeném prostředí.
Jedná se o dofinancování zvýšených nákladů víceleté dotace pobytové služby v souvislosti s epidemií COVID-19 a zvýšených mzdových nákladů.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</si>
</sst>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11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6" fontId="2" fillId="4" borderId="3" xfId="0" applyNumberFormat="1" applyFont="1" applyFill="1" applyBorder="1" applyAlignment="1">
      <alignment vertical="center"/>
    </xf>
    <xf numFmtId="10" fontId="2" fillId="4" borderId="3" xfId="1" applyNumberFormat="1" applyFont="1" applyFill="1" applyBorder="1" applyAlignment="1">
      <alignment vertical="center" wrapText="1"/>
    </xf>
    <xf numFmtId="6" fontId="2" fillId="6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6" fontId="6" fillId="0" borderId="2" xfId="0" applyNumberFormat="1" applyFont="1" applyBorder="1" applyAlignment="1">
      <alignment vertical="center" wrapText="1"/>
    </xf>
    <xf numFmtId="6" fontId="6" fillId="0" borderId="1" xfId="0" applyNumberFormat="1" applyFont="1" applyBorder="1" applyAlignment="1">
      <alignment vertical="center" wrapText="1"/>
    </xf>
    <xf numFmtId="10" fontId="6" fillId="0" borderId="1" xfId="1" applyNumberFormat="1" applyFont="1" applyBorder="1" applyAlignment="1">
      <alignment vertical="center" wrapText="1"/>
    </xf>
    <xf numFmtId="6" fontId="6" fillId="5" borderId="1" xfId="0" applyNumberFormat="1" applyFont="1" applyFill="1" applyBorder="1" applyAlignment="1">
      <alignment vertical="center"/>
    </xf>
    <xf numFmtId="6" fontId="6" fillId="0" borderId="1" xfId="2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6" fontId="6" fillId="0" borderId="5" xfId="0" applyNumberFormat="1" applyFont="1" applyBorder="1" applyAlignment="1">
      <alignment vertical="center" wrapText="1"/>
    </xf>
    <xf numFmtId="6" fontId="6" fillId="0" borderId="4" xfId="0" applyNumberFormat="1" applyFont="1" applyBorder="1" applyAlignment="1">
      <alignment vertical="center" wrapText="1"/>
    </xf>
    <xf numFmtId="10" fontId="6" fillId="0" borderId="4" xfId="1" applyNumberFormat="1" applyFont="1" applyBorder="1" applyAlignment="1">
      <alignment vertical="center" wrapText="1"/>
    </xf>
    <xf numFmtId="6" fontId="6" fillId="5" borderId="4" xfId="0" applyNumberFormat="1" applyFont="1" applyFill="1" applyBorder="1" applyAlignment="1">
      <alignment vertical="center"/>
    </xf>
    <xf numFmtId="6" fontId="6" fillId="0" borderId="4" xfId="2" applyNumberFormat="1" applyFont="1" applyBorder="1" applyAlignment="1">
      <alignment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3" xfId="4" applyFont="1" applyBorder="1" applyAlignment="1">
      <alignment vertical="center"/>
    </xf>
    <xf numFmtId="0" fontId="7" fillId="0" borderId="3" xfId="4" applyFont="1" applyBorder="1" applyAlignment="1">
      <alignment vertical="center" wrapText="1"/>
    </xf>
    <xf numFmtId="10" fontId="7" fillId="0" borderId="3" xfId="1" applyNumberFormat="1" applyFont="1" applyBorder="1" applyAlignment="1">
      <alignment horizontal="center" vertical="center" wrapText="1"/>
    </xf>
    <xf numFmtId="0" fontId="7" fillId="0" borderId="3" xfId="4" applyFont="1" applyFill="1" applyBorder="1" applyAlignment="1">
      <alignment vertical="center" wrapText="1"/>
    </xf>
    <xf numFmtId="0" fontId="7" fillId="0" borderId="3" xfId="4" applyFont="1" applyBorder="1" applyAlignment="1">
      <alignment horizontal="center" vertical="center"/>
    </xf>
    <xf numFmtId="0" fontId="7" fillId="0" borderId="3" xfId="4" applyFont="1" applyBorder="1" applyAlignment="1">
      <alignment horizontal="left" vertical="center" wrapText="1"/>
    </xf>
    <xf numFmtId="164" fontId="7" fillId="3" borderId="3" xfId="4" applyNumberFormat="1" applyFont="1" applyFill="1" applyBorder="1" applyAlignment="1">
      <alignment horizontal="right" vertical="center"/>
    </xf>
    <xf numFmtId="164" fontId="7" fillId="0" borderId="3" xfId="4" applyNumberFormat="1" applyFont="1" applyBorder="1" applyAlignment="1">
      <alignment horizontal="right" vertical="center"/>
    </xf>
    <xf numFmtId="164" fontId="7" fillId="0" borderId="3" xfId="4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vertical="center" wrapText="1"/>
    </xf>
    <xf numFmtId="6" fontId="7" fillId="3" borderId="1" xfId="0" applyNumberFormat="1" applyFont="1" applyFill="1" applyBorder="1" applyAlignment="1">
      <alignment vertical="center"/>
    </xf>
    <xf numFmtId="0" fontId="7" fillId="0" borderId="6" xfId="6" applyFont="1" applyFill="1" applyBorder="1" applyAlignment="1">
      <alignment horizontal="left" vertical="top" wrapText="1"/>
    </xf>
  </cellXfs>
  <cellStyles count="9">
    <cellStyle name="Normální" xfId="0" builtinId="0"/>
    <cellStyle name="Normální 2" xfId="2"/>
    <cellStyle name="Normální 2 2" xfId="6"/>
    <cellStyle name="Normální 2 3" xfId="5"/>
    <cellStyle name="Normální 3" xfId="7"/>
    <cellStyle name="Normální 4" xfId="4"/>
    <cellStyle name="Procenta" xfId="1" builtinId="5"/>
    <cellStyle name="Procenta 2" xfId="3"/>
    <cellStyle name="Procenta 2 2" xfId="8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topLeftCell="A29" zoomScale="70" zoomScaleNormal="70" zoomScaleSheetLayoutView="20" zoomScalePageLayoutView="70" workbookViewId="0">
      <selection activeCell="P20" sqref="P20"/>
    </sheetView>
  </sheetViews>
  <sheetFormatPr defaultColWidth="12" defaultRowHeight="12.75" x14ac:dyDescent="0.2"/>
  <cols>
    <col min="1" max="1" width="7.5703125" style="1" customWidth="1"/>
    <col min="2" max="2" width="9.5703125" style="1" customWidth="1"/>
    <col min="3" max="3" width="30" customWidth="1"/>
    <col min="4" max="4" width="35" customWidth="1"/>
    <col min="5" max="5" width="11.85546875" style="1" hidden="1" customWidth="1"/>
    <col min="6" max="6" width="20" customWidth="1"/>
    <col min="7" max="7" width="21.42578125" bestFit="1" customWidth="1"/>
    <col min="8" max="8" width="19.140625" bestFit="1" customWidth="1"/>
    <col min="9" max="9" width="10.7109375" hidden="1" customWidth="1"/>
    <col min="10" max="10" width="18.85546875" bestFit="1" customWidth="1"/>
    <col min="11" max="12" width="15" hidden="1" customWidth="1"/>
    <col min="13" max="13" width="9.85546875" hidden="1" customWidth="1"/>
    <col min="14" max="14" width="19.85546875" bestFit="1" customWidth="1"/>
    <col min="15" max="15" width="35.28515625" bestFit="1" customWidth="1"/>
    <col min="16" max="16" width="57.140625" customWidth="1"/>
    <col min="17" max="17" width="10.5703125" style="1" hidden="1" customWidth="1"/>
    <col min="18" max="19" width="10.5703125" style="1" customWidth="1"/>
  </cols>
  <sheetData>
    <row r="1" spans="1:19" ht="20.25" x14ac:dyDescent="0.3">
      <c r="A1" s="36" t="s">
        <v>91</v>
      </c>
    </row>
    <row r="3" spans="1:19" s="1" customFormat="1" ht="63" x14ac:dyDescent="0.2">
      <c r="A3" s="8" t="s">
        <v>73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 t="s">
        <v>5</v>
      </c>
      <c r="H3" s="8" t="s">
        <v>6</v>
      </c>
      <c r="I3" s="8" t="s">
        <v>7</v>
      </c>
      <c r="J3" s="8" t="s">
        <v>93</v>
      </c>
      <c r="K3" s="8" t="s">
        <v>64</v>
      </c>
      <c r="L3" s="8" t="s">
        <v>65</v>
      </c>
      <c r="M3" s="8" t="s">
        <v>7</v>
      </c>
      <c r="N3" s="8" t="s">
        <v>63</v>
      </c>
      <c r="O3" s="8" t="s">
        <v>8</v>
      </c>
      <c r="P3" s="8" t="s">
        <v>9</v>
      </c>
      <c r="Q3" s="8" t="s">
        <v>10</v>
      </c>
      <c r="R3" s="8" t="s">
        <v>74</v>
      </c>
      <c r="S3" s="8" t="s">
        <v>75</v>
      </c>
    </row>
    <row r="4" spans="1:19" ht="210" x14ac:dyDescent="0.2">
      <c r="A4" s="10">
        <v>1</v>
      </c>
      <c r="B4" s="10" t="s">
        <v>11</v>
      </c>
      <c r="C4" s="11" t="s">
        <v>66</v>
      </c>
      <c r="D4" s="11" t="s">
        <v>12</v>
      </c>
      <c r="E4" s="10">
        <v>9530995</v>
      </c>
      <c r="F4" s="11" t="s">
        <v>13</v>
      </c>
      <c r="G4" s="12">
        <v>45133484</v>
      </c>
      <c r="H4" s="13">
        <v>2220000</v>
      </c>
      <c r="I4" s="14">
        <f t="shared" ref="I4:I21" si="0">H4/G4</f>
        <v>4.9187428118777625E-2</v>
      </c>
      <c r="J4" s="39">
        <f>K4+L4</f>
        <v>1250000</v>
      </c>
      <c r="K4" s="15">
        <v>0</v>
      </c>
      <c r="L4" s="15">
        <v>1250000</v>
      </c>
      <c r="M4" s="14">
        <f t="shared" ref="M4:M21" si="1">J4/G4</f>
        <v>2.7695623940753165E-2</v>
      </c>
      <c r="N4" s="16">
        <v>0</v>
      </c>
      <c r="O4" s="11" t="s">
        <v>14</v>
      </c>
      <c r="P4" s="11" t="s">
        <v>98</v>
      </c>
      <c r="Q4" s="10">
        <v>66</v>
      </c>
      <c r="R4" s="10">
        <v>4357</v>
      </c>
      <c r="S4" s="10">
        <v>5221</v>
      </c>
    </row>
    <row r="5" spans="1:19" ht="225" x14ac:dyDescent="0.2">
      <c r="A5" s="10">
        <v>2</v>
      </c>
      <c r="B5" s="10" t="s">
        <v>37</v>
      </c>
      <c r="C5" s="11" t="s">
        <v>67</v>
      </c>
      <c r="D5" s="11" t="s">
        <v>38</v>
      </c>
      <c r="E5" s="10">
        <v>2347976</v>
      </c>
      <c r="F5" s="11" t="s">
        <v>13</v>
      </c>
      <c r="G5" s="12">
        <v>40186167</v>
      </c>
      <c r="H5" s="13">
        <v>2000000</v>
      </c>
      <c r="I5" s="14">
        <f t="shared" si="0"/>
        <v>4.9768369299814041E-2</v>
      </c>
      <c r="J5" s="39">
        <f t="shared" ref="J5:J20" si="2">K5+L5</f>
        <v>2000000</v>
      </c>
      <c r="K5" s="15">
        <v>2000000</v>
      </c>
      <c r="L5" s="15">
        <v>0</v>
      </c>
      <c r="M5" s="14">
        <f t="shared" si="1"/>
        <v>4.9768369299814041E-2</v>
      </c>
      <c r="N5" s="16">
        <v>4200000</v>
      </c>
      <c r="O5" s="11" t="s">
        <v>18</v>
      </c>
      <c r="P5" s="11" t="s">
        <v>99</v>
      </c>
      <c r="Q5" s="10">
        <v>95</v>
      </c>
      <c r="R5" s="10">
        <v>4357</v>
      </c>
      <c r="S5" s="10">
        <v>5222</v>
      </c>
    </row>
    <row r="6" spans="1:19" ht="240" x14ac:dyDescent="0.2">
      <c r="A6" s="10">
        <v>3</v>
      </c>
      <c r="B6" s="10" t="s">
        <v>33</v>
      </c>
      <c r="C6" s="11" t="s">
        <v>67</v>
      </c>
      <c r="D6" s="11" t="s">
        <v>34</v>
      </c>
      <c r="E6" s="10">
        <v>6924546</v>
      </c>
      <c r="F6" s="11" t="s">
        <v>35</v>
      </c>
      <c r="G6" s="12">
        <v>6755000</v>
      </c>
      <c r="H6" s="13">
        <v>509000</v>
      </c>
      <c r="I6" s="14">
        <f t="shared" si="0"/>
        <v>7.5351591413767585E-2</v>
      </c>
      <c r="J6" s="39">
        <f t="shared" si="2"/>
        <v>80000</v>
      </c>
      <c r="K6" s="15">
        <v>80000</v>
      </c>
      <c r="L6" s="15">
        <v>0</v>
      </c>
      <c r="M6" s="14">
        <f t="shared" si="1"/>
        <v>1.1843079200592153E-2</v>
      </c>
      <c r="N6" s="16">
        <v>1125000</v>
      </c>
      <c r="O6" s="11" t="s">
        <v>36</v>
      </c>
      <c r="P6" s="11" t="s">
        <v>100</v>
      </c>
      <c r="Q6" s="10">
        <v>93</v>
      </c>
      <c r="R6" s="10">
        <v>4379</v>
      </c>
      <c r="S6" s="10">
        <v>5222</v>
      </c>
    </row>
    <row r="7" spans="1:19" ht="255" x14ac:dyDescent="0.2">
      <c r="A7" s="10">
        <v>4</v>
      </c>
      <c r="B7" s="10" t="s">
        <v>61</v>
      </c>
      <c r="C7" s="11" t="s">
        <v>67</v>
      </c>
      <c r="D7" s="11" t="s">
        <v>62</v>
      </c>
      <c r="E7" s="10">
        <v>3553396</v>
      </c>
      <c r="F7" s="11" t="s">
        <v>55</v>
      </c>
      <c r="G7" s="12">
        <v>10499027</v>
      </c>
      <c r="H7" s="13">
        <v>483000</v>
      </c>
      <c r="I7" s="14">
        <f t="shared" si="0"/>
        <v>4.6004263061710383E-2</v>
      </c>
      <c r="J7" s="39">
        <f t="shared" si="2"/>
        <v>240000</v>
      </c>
      <c r="K7" s="15">
        <v>240000</v>
      </c>
      <c r="L7" s="15">
        <v>0</v>
      </c>
      <c r="M7" s="14">
        <f t="shared" si="1"/>
        <v>2.2859261148675966E-2</v>
      </c>
      <c r="N7" s="16">
        <v>1450000</v>
      </c>
      <c r="O7" s="11" t="s">
        <v>36</v>
      </c>
      <c r="P7" s="11" t="s">
        <v>101</v>
      </c>
      <c r="Q7" s="10">
        <v>93</v>
      </c>
      <c r="R7" s="10">
        <v>4378</v>
      </c>
      <c r="S7" s="10">
        <v>5222</v>
      </c>
    </row>
    <row r="8" spans="1:19" ht="225" x14ac:dyDescent="0.2">
      <c r="A8" s="10">
        <v>5</v>
      </c>
      <c r="B8" s="10" t="s">
        <v>46</v>
      </c>
      <c r="C8" s="11" t="s">
        <v>67</v>
      </c>
      <c r="D8" s="11" t="s">
        <v>47</v>
      </c>
      <c r="E8" s="10">
        <v>6317306</v>
      </c>
      <c r="F8" s="11" t="s">
        <v>48</v>
      </c>
      <c r="G8" s="12">
        <v>3022000</v>
      </c>
      <c r="H8" s="13">
        <v>465000</v>
      </c>
      <c r="I8" s="14">
        <f t="shared" si="0"/>
        <v>0.15387160820648577</v>
      </c>
      <c r="J8" s="39">
        <f t="shared" si="2"/>
        <v>30000</v>
      </c>
      <c r="K8" s="15">
        <v>30000</v>
      </c>
      <c r="L8" s="15">
        <v>0</v>
      </c>
      <c r="M8" s="14">
        <f t="shared" si="1"/>
        <v>9.9272005294506957E-3</v>
      </c>
      <c r="N8" s="16">
        <v>275000</v>
      </c>
      <c r="O8" s="11" t="s">
        <v>49</v>
      </c>
      <c r="P8" s="11" t="s">
        <v>102</v>
      </c>
      <c r="Q8" s="10">
        <v>91</v>
      </c>
      <c r="R8" s="10">
        <v>4375</v>
      </c>
      <c r="S8" s="10">
        <v>5222</v>
      </c>
    </row>
    <row r="9" spans="1:19" ht="255" x14ac:dyDescent="0.2">
      <c r="A9" s="10">
        <v>6</v>
      </c>
      <c r="B9" s="10" t="s">
        <v>59</v>
      </c>
      <c r="C9" s="11" t="s">
        <v>67</v>
      </c>
      <c r="D9" s="11" t="s">
        <v>60</v>
      </c>
      <c r="E9" s="10">
        <v>4862422</v>
      </c>
      <c r="F9" s="11" t="s">
        <v>58</v>
      </c>
      <c r="G9" s="12">
        <v>1768700</v>
      </c>
      <c r="H9" s="13">
        <v>70000</v>
      </c>
      <c r="I9" s="14">
        <f t="shared" si="0"/>
        <v>3.9577090518459888E-2</v>
      </c>
      <c r="J9" s="39">
        <f t="shared" si="2"/>
        <v>40000</v>
      </c>
      <c r="K9" s="15">
        <v>40000</v>
      </c>
      <c r="L9" s="15">
        <v>0</v>
      </c>
      <c r="M9" s="14">
        <f t="shared" si="1"/>
        <v>2.2615480296262792E-2</v>
      </c>
      <c r="N9" s="16">
        <v>350000</v>
      </c>
      <c r="O9" s="11" t="s">
        <v>18</v>
      </c>
      <c r="P9" s="11" t="s">
        <v>103</v>
      </c>
      <c r="Q9" s="10">
        <v>94</v>
      </c>
      <c r="R9" s="10">
        <v>4374</v>
      </c>
      <c r="S9" s="10">
        <v>5222</v>
      </c>
    </row>
    <row r="10" spans="1:19" ht="210" x14ac:dyDescent="0.2">
      <c r="A10" s="10">
        <v>7</v>
      </c>
      <c r="B10" s="10" t="s">
        <v>56</v>
      </c>
      <c r="C10" s="11" t="s">
        <v>67</v>
      </c>
      <c r="D10" s="11" t="s">
        <v>57</v>
      </c>
      <c r="E10" s="10">
        <v>3573576</v>
      </c>
      <c r="F10" s="11" t="s">
        <v>58</v>
      </c>
      <c r="G10" s="12">
        <v>4834005</v>
      </c>
      <c r="H10" s="13">
        <v>70000</v>
      </c>
      <c r="I10" s="14">
        <f t="shared" si="0"/>
        <v>1.448074629629055E-2</v>
      </c>
      <c r="J10" s="39">
        <f t="shared" si="2"/>
        <v>70000</v>
      </c>
      <c r="K10" s="15">
        <v>70000</v>
      </c>
      <c r="L10" s="15">
        <v>0</v>
      </c>
      <c r="M10" s="14">
        <f t="shared" si="1"/>
        <v>1.448074629629055E-2</v>
      </c>
      <c r="N10" s="16">
        <v>680000</v>
      </c>
      <c r="O10" s="11" t="s">
        <v>18</v>
      </c>
      <c r="P10" s="11" t="s">
        <v>104</v>
      </c>
      <c r="Q10" s="10">
        <v>96</v>
      </c>
      <c r="R10" s="10">
        <v>4374</v>
      </c>
      <c r="S10" s="10">
        <v>5222</v>
      </c>
    </row>
    <row r="11" spans="1:19" ht="270" x14ac:dyDescent="0.2">
      <c r="A11" s="10">
        <v>8</v>
      </c>
      <c r="B11" s="10" t="s">
        <v>53</v>
      </c>
      <c r="C11" s="11" t="s">
        <v>67</v>
      </c>
      <c r="D11" s="11" t="s">
        <v>54</v>
      </c>
      <c r="E11" s="10">
        <v>6252968</v>
      </c>
      <c r="F11" s="11" t="s">
        <v>55</v>
      </c>
      <c r="G11" s="12">
        <v>2521569</v>
      </c>
      <c r="H11" s="13">
        <v>112000</v>
      </c>
      <c r="I11" s="14">
        <f t="shared" si="0"/>
        <v>4.4416789705139938E-2</v>
      </c>
      <c r="J11" s="39">
        <f t="shared" si="2"/>
        <v>26000</v>
      </c>
      <c r="K11" s="15">
        <v>26000</v>
      </c>
      <c r="L11" s="15">
        <v>0</v>
      </c>
      <c r="M11" s="14">
        <f t="shared" si="1"/>
        <v>1.0311040467264629E-2</v>
      </c>
      <c r="N11" s="16">
        <v>493000</v>
      </c>
      <c r="O11" s="11" t="s">
        <v>18</v>
      </c>
      <c r="P11" s="11" t="s">
        <v>105</v>
      </c>
      <c r="Q11" s="10">
        <v>94</v>
      </c>
      <c r="R11" s="10">
        <v>4378</v>
      </c>
      <c r="S11" s="10">
        <v>5222</v>
      </c>
    </row>
    <row r="12" spans="1:19" ht="210" x14ac:dyDescent="0.2">
      <c r="A12" s="10">
        <v>9</v>
      </c>
      <c r="B12" s="10" t="s">
        <v>50</v>
      </c>
      <c r="C12" s="11" t="s">
        <v>68</v>
      </c>
      <c r="D12" s="11" t="s">
        <v>51</v>
      </c>
      <c r="E12" s="10">
        <v>5106561</v>
      </c>
      <c r="F12" s="11" t="s">
        <v>52</v>
      </c>
      <c r="G12" s="12">
        <v>8190000</v>
      </c>
      <c r="H12" s="13">
        <v>300000</v>
      </c>
      <c r="I12" s="14">
        <f t="shared" si="0"/>
        <v>3.6630036630036632E-2</v>
      </c>
      <c r="J12" s="39">
        <f t="shared" si="2"/>
        <v>300000</v>
      </c>
      <c r="K12" s="15">
        <v>300000</v>
      </c>
      <c r="L12" s="15">
        <v>0</v>
      </c>
      <c r="M12" s="14">
        <f t="shared" si="1"/>
        <v>3.6630036630036632E-2</v>
      </c>
      <c r="N12" s="16">
        <v>1800000</v>
      </c>
      <c r="O12" s="11" t="s">
        <v>18</v>
      </c>
      <c r="P12" s="11" t="s">
        <v>106</v>
      </c>
      <c r="Q12" s="10">
        <v>95</v>
      </c>
      <c r="R12" s="10">
        <v>4351</v>
      </c>
      <c r="S12" s="10">
        <v>5221</v>
      </c>
    </row>
    <row r="13" spans="1:19" ht="255" x14ac:dyDescent="0.2">
      <c r="A13" s="10">
        <v>10</v>
      </c>
      <c r="B13" s="10" t="s">
        <v>42</v>
      </c>
      <c r="C13" s="11" t="s">
        <v>69</v>
      </c>
      <c r="D13" s="11" t="s">
        <v>43</v>
      </c>
      <c r="E13" s="10">
        <v>6638773</v>
      </c>
      <c r="F13" s="11" t="s">
        <v>44</v>
      </c>
      <c r="G13" s="12">
        <v>1489700</v>
      </c>
      <c r="H13" s="13">
        <v>110000</v>
      </c>
      <c r="I13" s="14">
        <f t="shared" si="0"/>
        <v>7.3840370544404912E-2</v>
      </c>
      <c r="J13" s="39">
        <f t="shared" si="2"/>
        <v>110000</v>
      </c>
      <c r="K13" s="15">
        <v>0</v>
      </c>
      <c r="L13" s="15">
        <v>110000</v>
      </c>
      <c r="M13" s="14">
        <f t="shared" si="1"/>
        <v>7.3840370544404912E-2</v>
      </c>
      <c r="N13" s="16">
        <v>110000</v>
      </c>
      <c r="O13" s="11" t="s">
        <v>45</v>
      </c>
      <c r="P13" s="11" t="s">
        <v>107</v>
      </c>
      <c r="Q13" s="10">
        <v>74</v>
      </c>
      <c r="R13" s="10">
        <v>4379</v>
      </c>
      <c r="S13" s="10">
        <v>5221</v>
      </c>
    </row>
    <row r="14" spans="1:19" ht="210" x14ac:dyDescent="0.2">
      <c r="A14" s="10">
        <v>11</v>
      </c>
      <c r="B14" s="10" t="s">
        <v>29</v>
      </c>
      <c r="C14" s="11" t="s">
        <v>70</v>
      </c>
      <c r="D14" s="11" t="s">
        <v>30</v>
      </c>
      <c r="E14" s="10">
        <v>6668963</v>
      </c>
      <c r="F14" s="11" t="s">
        <v>31</v>
      </c>
      <c r="G14" s="12">
        <v>11090900</v>
      </c>
      <c r="H14" s="13">
        <v>600000</v>
      </c>
      <c r="I14" s="14">
        <f t="shared" si="0"/>
        <v>5.4098404998692624E-2</v>
      </c>
      <c r="J14" s="39">
        <f t="shared" si="2"/>
        <v>600000</v>
      </c>
      <c r="K14" s="15">
        <v>600000</v>
      </c>
      <c r="L14" s="15">
        <v>0</v>
      </c>
      <c r="M14" s="14">
        <f t="shared" si="1"/>
        <v>5.4098404998692624E-2</v>
      </c>
      <c r="N14" s="16">
        <v>2000000</v>
      </c>
      <c r="O14" s="11" t="s">
        <v>32</v>
      </c>
      <c r="P14" s="11" t="s">
        <v>108</v>
      </c>
      <c r="Q14" s="10">
        <v>96</v>
      </c>
      <c r="R14" s="10">
        <v>4351</v>
      </c>
      <c r="S14" s="10">
        <v>5223</v>
      </c>
    </row>
    <row r="15" spans="1:19" ht="270" x14ac:dyDescent="0.2">
      <c r="A15" s="10">
        <v>12</v>
      </c>
      <c r="B15" s="10" t="s">
        <v>27</v>
      </c>
      <c r="C15" s="11" t="s">
        <v>70</v>
      </c>
      <c r="D15" s="11" t="s">
        <v>28</v>
      </c>
      <c r="E15" s="10">
        <v>6349785</v>
      </c>
      <c r="F15" s="11" t="s">
        <v>17</v>
      </c>
      <c r="G15" s="12">
        <v>21524200</v>
      </c>
      <c r="H15" s="13">
        <v>900000</v>
      </c>
      <c r="I15" s="14">
        <f t="shared" si="0"/>
        <v>4.1813400730340733E-2</v>
      </c>
      <c r="J15" s="39">
        <f t="shared" si="2"/>
        <v>100000</v>
      </c>
      <c r="K15" s="15">
        <v>100000</v>
      </c>
      <c r="L15" s="15">
        <v>0</v>
      </c>
      <c r="M15" s="14">
        <f t="shared" si="1"/>
        <v>4.645933414482304E-3</v>
      </c>
      <c r="N15" s="16">
        <v>2800000</v>
      </c>
      <c r="O15" s="11" t="s">
        <v>18</v>
      </c>
      <c r="P15" s="11" t="s">
        <v>109</v>
      </c>
      <c r="Q15" s="10">
        <v>97</v>
      </c>
      <c r="R15" s="10">
        <v>4350</v>
      </c>
      <c r="S15" s="10">
        <v>5223</v>
      </c>
    </row>
    <row r="16" spans="1:19" ht="135" x14ac:dyDescent="0.2">
      <c r="A16" s="10">
        <v>13</v>
      </c>
      <c r="B16" s="10" t="s">
        <v>25</v>
      </c>
      <c r="C16" s="11" t="s">
        <v>70</v>
      </c>
      <c r="D16" s="11" t="s">
        <v>26</v>
      </c>
      <c r="E16" s="10">
        <v>2640976</v>
      </c>
      <c r="F16" s="11" t="s">
        <v>17</v>
      </c>
      <c r="G16" s="12">
        <v>27538800</v>
      </c>
      <c r="H16" s="13">
        <v>1100000</v>
      </c>
      <c r="I16" s="14">
        <f t="shared" si="0"/>
        <v>3.9943643150754569E-2</v>
      </c>
      <c r="J16" s="39">
        <v>1100000</v>
      </c>
      <c r="K16" s="15">
        <v>1020000</v>
      </c>
      <c r="L16" s="15">
        <v>0</v>
      </c>
      <c r="M16" s="14">
        <f t="shared" si="1"/>
        <v>3.9943643150754569E-2</v>
      </c>
      <c r="N16" s="16">
        <v>3000000</v>
      </c>
      <c r="O16" s="11" t="s">
        <v>18</v>
      </c>
      <c r="P16" s="11" t="s">
        <v>110</v>
      </c>
      <c r="Q16" s="10">
        <v>97</v>
      </c>
      <c r="R16" s="10">
        <v>4350</v>
      </c>
      <c r="S16" s="10">
        <v>5223</v>
      </c>
    </row>
    <row r="17" spans="1:19" ht="240" x14ac:dyDescent="0.2">
      <c r="A17" s="10">
        <v>14</v>
      </c>
      <c r="B17" s="10" t="s">
        <v>23</v>
      </c>
      <c r="C17" s="11" t="s">
        <v>70</v>
      </c>
      <c r="D17" s="11" t="s">
        <v>24</v>
      </c>
      <c r="E17" s="10">
        <v>9564778</v>
      </c>
      <c r="F17" s="11" t="s">
        <v>13</v>
      </c>
      <c r="G17" s="12">
        <v>15984000</v>
      </c>
      <c r="H17" s="13">
        <v>300000</v>
      </c>
      <c r="I17" s="14">
        <f t="shared" si="0"/>
        <v>1.8768768768768769E-2</v>
      </c>
      <c r="J17" s="39">
        <v>170000</v>
      </c>
      <c r="K17" s="15">
        <v>100000</v>
      </c>
      <c r="L17" s="15">
        <v>0</v>
      </c>
      <c r="M17" s="14">
        <f t="shared" si="1"/>
        <v>1.0635635635635635E-2</v>
      </c>
      <c r="N17" s="16">
        <v>2600000</v>
      </c>
      <c r="O17" s="11" t="s">
        <v>18</v>
      </c>
      <c r="P17" s="11" t="s">
        <v>111</v>
      </c>
      <c r="Q17" s="10">
        <v>94</v>
      </c>
      <c r="R17" s="10">
        <v>4357</v>
      </c>
      <c r="S17" s="10">
        <v>5223</v>
      </c>
    </row>
    <row r="18" spans="1:19" ht="165" x14ac:dyDescent="0.2">
      <c r="A18" s="10">
        <v>15</v>
      </c>
      <c r="B18" s="10" t="s">
        <v>19</v>
      </c>
      <c r="C18" s="11" t="s">
        <v>70</v>
      </c>
      <c r="D18" s="11" t="s">
        <v>20</v>
      </c>
      <c r="E18" s="10">
        <v>5951749</v>
      </c>
      <c r="F18" s="11" t="s">
        <v>21</v>
      </c>
      <c r="G18" s="12">
        <v>11631600</v>
      </c>
      <c r="H18" s="13">
        <v>400000</v>
      </c>
      <c r="I18" s="14">
        <f t="shared" si="0"/>
        <v>3.4389078028818049E-2</v>
      </c>
      <c r="J18" s="39">
        <f t="shared" si="2"/>
        <v>400000</v>
      </c>
      <c r="K18" s="15">
        <v>400000</v>
      </c>
      <c r="L18" s="15">
        <v>0</v>
      </c>
      <c r="M18" s="14">
        <f t="shared" si="1"/>
        <v>3.4389078028818049E-2</v>
      </c>
      <c r="N18" s="16">
        <v>1500000</v>
      </c>
      <c r="O18" s="11" t="s">
        <v>22</v>
      </c>
      <c r="P18" s="11" t="s">
        <v>112</v>
      </c>
      <c r="Q18" s="10">
        <v>93</v>
      </c>
      <c r="R18" s="10">
        <v>4359</v>
      </c>
      <c r="S18" s="10">
        <v>5223</v>
      </c>
    </row>
    <row r="19" spans="1:19" ht="180" x14ac:dyDescent="0.2">
      <c r="A19" s="10">
        <v>16</v>
      </c>
      <c r="B19" s="10" t="s">
        <v>15</v>
      </c>
      <c r="C19" s="11" t="s">
        <v>71</v>
      </c>
      <c r="D19" s="11" t="s">
        <v>16</v>
      </c>
      <c r="E19" s="10">
        <v>7208410</v>
      </c>
      <c r="F19" s="11" t="s">
        <v>17</v>
      </c>
      <c r="G19" s="12">
        <v>13856640</v>
      </c>
      <c r="H19" s="13">
        <v>200000</v>
      </c>
      <c r="I19" s="14">
        <f t="shared" si="0"/>
        <v>1.4433513463581359E-2</v>
      </c>
      <c r="J19" s="39">
        <v>200000</v>
      </c>
      <c r="K19" s="15">
        <v>100000</v>
      </c>
      <c r="L19" s="15">
        <v>0</v>
      </c>
      <c r="M19" s="14">
        <f t="shared" si="1"/>
        <v>1.4433513463581359E-2</v>
      </c>
      <c r="N19" s="16">
        <v>990000</v>
      </c>
      <c r="O19" s="11" t="s">
        <v>18</v>
      </c>
      <c r="P19" s="11" t="s">
        <v>113</v>
      </c>
      <c r="Q19" s="10">
        <v>99</v>
      </c>
      <c r="R19" s="10">
        <v>4350</v>
      </c>
      <c r="S19" s="10">
        <v>5213</v>
      </c>
    </row>
    <row r="20" spans="1:19" ht="225" x14ac:dyDescent="0.2">
      <c r="A20" s="17">
        <v>17</v>
      </c>
      <c r="B20" s="17" t="s">
        <v>39</v>
      </c>
      <c r="C20" s="18" t="s">
        <v>72</v>
      </c>
      <c r="D20" s="18" t="s">
        <v>40</v>
      </c>
      <c r="E20" s="17">
        <v>1271980</v>
      </c>
      <c r="F20" s="18" t="s">
        <v>13</v>
      </c>
      <c r="G20" s="19">
        <v>17733000</v>
      </c>
      <c r="H20" s="20">
        <v>150000</v>
      </c>
      <c r="I20" s="21">
        <f t="shared" si="0"/>
        <v>8.4588056166469295E-3</v>
      </c>
      <c r="J20" s="39">
        <f t="shared" si="2"/>
        <v>150000</v>
      </c>
      <c r="K20" s="22">
        <v>150000</v>
      </c>
      <c r="L20" s="15">
        <v>0</v>
      </c>
      <c r="M20" s="21">
        <f t="shared" si="1"/>
        <v>8.4588056166469295E-3</v>
      </c>
      <c r="N20" s="23">
        <v>2400000</v>
      </c>
      <c r="O20" s="18" t="s">
        <v>41</v>
      </c>
      <c r="P20" s="18" t="s">
        <v>94</v>
      </c>
      <c r="Q20" s="17">
        <v>93</v>
      </c>
      <c r="R20" s="17">
        <v>4357</v>
      </c>
      <c r="S20" s="17">
        <v>5223</v>
      </c>
    </row>
    <row r="21" spans="1:19" s="2" customFormat="1" ht="30" customHeight="1" x14ac:dyDescent="0.2">
      <c r="A21" s="3"/>
      <c r="B21" s="3"/>
      <c r="C21" s="4"/>
      <c r="D21" s="4"/>
      <c r="E21" s="3"/>
      <c r="F21" s="4"/>
      <c r="G21" s="5">
        <f>SUM(G4:G20)</f>
        <v>243758792</v>
      </c>
      <c r="H21" s="5">
        <f>SUM(H4:H20)</f>
        <v>9989000</v>
      </c>
      <c r="I21" s="6">
        <f t="shared" si="0"/>
        <v>4.0979034717238016E-2</v>
      </c>
      <c r="J21" s="5">
        <f>SUM(J4:J20)</f>
        <v>6866000</v>
      </c>
      <c r="K21" s="7">
        <f>SUM(K4:K20)</f>
        <v>5256000</v>
      </c>
      <c r="L21" s="7">
        <f>SUM(L4:L20)</f>
        <v>1360000</v>
      </c>
      <c r="M21" s="6">
        <f t="shared" si="1"/>
        <v>2.8167189144915027E-2</v>
      </c>
      <c r="N21" s="5">
        <f>SUM(N4:N20)</f>
        <v>25773000</v>
      </c>
      <c r="O21" s="4"/>
      <c r="P21" s="4"/>
      <c r="Q21" s="3"/>
      <c r="R21" s="3"/>
      <c r="S21" s="3"/>
    </row>
    <row r="27" spans="1:19" s="35" customFormat="1" ht="20.25" x14ac:dyDescent="0.3">
      <c r="A27" s="36" t="s">
        <v>90</v>
      </c>
      <c r="B27" s="34"/>
      <c r="E27" s="34"/>
      <c r="Q27" s="34"/>
      <c r="R27" s="34"/>
      <c r="S27" s="34"/>
    </row>
    <row r="29" spans="1:19" s="1" customFormat="1" ht="63" x14ac:dyDescent="0.2">
      <c r="A29" s="8" t="s">
        <v>73</v>
      </c>
      <c r="B29" s="8" t="s">
        <v>0</v>
      </c>
      <c r="C29" s="8" t="s">
        <v>1</v>
      </c>
      <c r="D29" s="8" t="s">
        <v>2</v>
      </c>
      <c r="E29" s="8" t="s">
        <v>3</v>
      </c>
      <c r="F29" s="8" t="s">
        <v>4</v>
      </c>
      <c r="G29" s="9" t="s">
        <v>5</v>
      </c>
      <c r="H29" s="8" t="s">
        <v>6</v>
      </c>
      <c r="I29" s="8" t="s">
        <v>7</v>
      </c>
      <c r="J29" s="8" t="s">
        <v>93</v>
      </c>
      <c r="K29" s="8" t="s">
        <v>64</v>
      </c>
      <c r="L29" s="8" t="s">
        <v>65</v>
      </c>
      <c r="M29" s="8" t="s">
        <v>7</v>
      </c>
      <c r="N29" s="8" t="s">
        <v>63</v>
      </c>
      <c r="O29" s="8" t="s">
        <v>8</v>
      </c>
      <c r="P29" s="8" t="s">
        <v>9</v>
      </c>
      <c r="Q29" s="8" t="s">
        <v>10</v>
      </c>
      <c r="R29" s="8" t="s">
        <v>74</v>
      </c>
      <c r="S29" s="8" t="s">
        <v>75</v>
      </c>
    </row>
    <row r="30" spans="1:19" ht="221.25" customHeight="1" x14ac:dyDescent="0.2">
      <c r="A30" s="24">
        <v>18</v>
      </c>
      <c r="B30" s="25" t="s">
        <v>76</v>
      </c>
      <c r="C30" s="26" t="s">
        <v>84</v>
      </c>
      <c r="D30" s="30" t="s">
        <v>87</v>
      </c>
      <c r="E30" s="24">
        <v>2799492</v>
      </c>
      <c r="F30" s="30" t="s">
        <v>88</v>
      </c>
      <c r="G30" s="32">
        <v>1366000</v>
      </c>
      <c r="H30" s="32">
        <v>14000</v>
      </c>
      <c r="I30" s="27">
        <f>H30/G30</f>
        <v>1.0248901903367497E-2</v>
      </c>
      <c r="J30" s="31">
        <f>K30+L30</f>
        <v>14000</v>
      </c>
      <c r="K30" s="22">
        <v>0</v>
      </c>
      <c r="L30" s="22">
        <v>14000</v>
      </c>
      <c r="M30" s="27">
        <f>J30/G30</f>
        <v>1.0248901903367497E-2</v>
      </c>
      <c r="N30" s="33">
        <v>300000</v>
      </c>
      <c r="O30" s="26" t="s">
        <v>77</v>
      </c>
      <c r="P30" s="28" t="s">
        <v>95</v>
      </c>
      <c r="Q30" s="37">
        <v>79</v>
      </c>
      <c r="R30" s="24">
        <v>4312</v>
      </c>
      <c r="S30" s="24">
        <v>5222</v>
      </c>
    </row>
    <row r="31" spans="1:19" ht="245.25" customHeight="1" x14ac:dyDescent="0.2">
      <c r="A31" s="24">
        <v>19</v>
      </c>
      <c r="B31" s="29" t="s">
        <v>78</v>
      </c>
      <c r="C31" s="30" t="s">
        <v>85</v>
      </c>
      <c r="D31" s="30" t="s">
        <v>79</v>
      </c>
      <c r="E31" s="24">
        <v>3165144</v>
      </c>
      <c r="F31" s="30" t="s">
        <v>89</v>
      </c>
      <c r="G31" s="32">
        <v>1154066</v>
      </c>
      <c r="H31" s="32">
        <v>12000</v>
      </c>
      <c r="I31" s="27">
        <f t="shared" ref="I31:I32" si="3">H31/G31</f>
        <v>1.0398018830812103E-2</v>
      </c>
      <c r="J31" s="31">
        <f t="shared" ref="J31:J32" si="4">K31+L31</f>
        <v>12000</v>
      </c>
      <c r="K31" s="22">
        <v>0</v>
      </c>
      <c r="L31" s="22">
        <v>12000</v>
      </c>
      <c r="M31" s="27">
        <f t="shared" ref="M31:M33" si="5">J31/G31</f>
        <v>1.0398018830812103E-2</v>
      </c>
      <c r="N31" s="33">
        <v>230000</v>
      </c>
      <c r="O31" s="26" t="s">
        <v>80</v>
      </c>
      <c r="P31" s="40" t="s">
        <v>96</v>
      </c>
      <c r="Q31" s="37">
        <v>83</v>
      </c>
      <c r="R31" s="24">
        <v>4376</v>
      </c>
      <c r="S31" s="24">
        <v>5222</v>
      </c>
    </row>
    <row r="32" spans="1:19" ht="261" customHeight="1" x14ac:dyDescent="0.2">
      <c r="A32" s="24">
        <v>20</v>
      </c>
      <c r="B32" s="29" t="s">
        <v>81</v>
      </c>
      <c r="C32" s="30" t="s">
        <v>86</v>
      </c>
      <c r="D32" s="30" t="s">
        <v>82</v>
      </c>
      <c r="E32" s="24">
        <v>3953424</v>
      </c>
      <c r="F32" s="30" t="s">
        <v>55</v>
      </c>
      <c r="G32" s="32">
        <v>5034000</v>
      </c>
      <c r="H32" s="32">
        <v>200000</v>
      </c>
      <c r="I32" s="27">
        <f t="shared" si="3"/>
        <v>3.9729837107667858E-2</v>
      </c>
      <c r="J32" s="31">
        <f t="shared" si="4"/>
        <v>200000</v>
      </c>
      <c r="K32" s="22">
        <v>0</v>
      </c>
      <c r="L32" s="22">
        <v>200000</v>
      </c>
      <c r="M32" s="27">
        <f t="shared" si="5"/>
        <v>3.9729837107667858E-2</v>
      </c>
      <c r="N32" s="33">
        <v>1000000</v>
      </c>
      <c r="O32" s="26" t="s">
        <v>92</v>
      </c>
      <c r="P32" s="38" t="s">
        <v>97</v>
      </c>
      <c r="Q32" s="37">
        <v>97</v>
      </c>
      <c r="R32" s="24">
        <v>4378</v>
      </c>
      <c r="S32" s="24">
        <v>5221</v>
      </c>
    </row>
    <row r="33" spans="1:19" s="2" customFormat="1" ht="30" customHeight="1" x14ac:dyDescent="0.2">
      <c r="A33" s="3"/>
      <c r="B33" s="3" t="s">
        <v>83</v>
      </c>
      <c r="C33" s="4"/>
      <c r="D33" s="4"/>
      <c r="E33" s="3"/>
      <c r="F33" s="4"/>
      <c r="G33" s="5">
        <f>SUM(G30:G32)</f>
        <v>7554066</v>
      </c>
      <c r="H33" s="5">
        <f>SUM(H30:H32)</f>
        <v>226000</v>
      </c>
      <c r="I33" s="6">
        <f>H33/G33</f>
        <v>2.9917662885127028E-2</v>
      </c>
      <c r="J33" s="5">
        <f>K33+L33</f>
        <v>226000</v>
      </c>
      <c r="K33" s="7">
        <f>SUM(K30:K32)</f>
        <v>0</v>
      </c>
      <c r="L33" s="7">
        <f>SUM(L30:L32)</f>
        <v>226000</v>
      </c>
      <c r="M33" s="6">
        <f t="shared" si="5"/>
        <v>2.9917662885127028E-2</v>
      </c>
      <c r="N33" s="5">
        <v>300000</v>
      </c>
      <c r="O33" s="4"/>
      <c r="P33" s="4"/>
      <c r="Q33" s="3"/>
      <c r="R33" s="3"/>
      <c r="S33" s="3"/>
    </row>
  </sheetData>
  <sheetProtection formatCells="0" formatColumns="0" formatRows="0" insertColumns="0" insertRows="0" insertHyperlinks="0" deleteColumns="0" deleteRows="0" sort="0" autoFilter="0" pivotTables="0"/>
  <autoFilter ref="B3:Q20">
    <sortState ref="B2:O19">
      <sortCondition ref="C1:C18"/>
    </sortState>
  </autoFilter>
  <pageMargins left="0.25" right="0.25" top="0.75" bottom="0.75" header="0.3" footer="0.3"/>
  <pageSetup paperSize="9" scale="49" fitToHeight="0" orientation="landscape" r:id="rId1"/>
  <headerFooter>
    <oddHeader>&amp;L&amp;"Arial,Tučné"&amp;20Mimořádné dotace 2020 - služby&amp;R&amp;"Arial,Tučné"&amp;20Příloha č. 1</oddHeader>
    <oddFooter>&amp;C&amp;12&amp;P/&amp;N</oddFooter>
  </headerFooter>
  <rowBreaks count="3" manualBreakCount="3">
    <brk id="13" max="16383" man="1"/>
    <brk id="17" max="16383" man="1"/>
    <brk id="2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Worksheet</vt:lpstr>
      <vt:lpstr>Worksheet!Názvy_tisku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Neznámy text.</dc:creator>
  <cp:lastModifiedBy>Petrášek Martin</cp:lastModifiedBy>
  <cp:lastPrinted>2020-09-23T06:01:14Z</cp:lastPrinted>
  <dcterms:created xsi:type="dcterms:W3CDTF">2020-08-31T06:39:55Z</dcterms:created>
  <dcterms:modified xsi:type="dcterms:W3CDTF">2020-09-23T06:17:43Z</dcterms:modified>
</cp:coreProperties>
</file>