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70" windowWidth="9360" windowHeight="4080" activeTab="0"/>
  </bookViews>
  <sheets>
    <sheet name="provizorium 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<sst xmlns="http://schemas.openxmlformats.org/spreadsheetml/2006/main" count="65" uniqueCount="63">
  <si>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  BĚŽNÉ PŘÍJMY</t>
  </si>
  <si>
    <t xml:space="preserve">  P Ř Í J M Y   C E L K E M</t>
  </si>
  <si>
    <t xml:space="preserve">  CELKOVÉ ZDROJE</t>
  </si>
  <si>
    <t>SR 2003</t>
  </si>
  <si>
    <t>oprava</t>
  </si>
  <si>
    <t xml:space="preserve"> Statutární město Ostrava</t>
  </si>
  <si>
    <t xml:space="preserve">Pol. </t>
  </si>
  <si>
    <t>Název položky</t>
  </si>
  <si>
    <t xml:space="preserve"> DPFO z kapitálových výnosů</t>
  </si>
  <si>
    <t xml:space="preserve"> DP právnických osob</t>
  </si>
  <si>
    <t xml:space="preserve"> Daň z přidané hodnoty</t>
  </si>
  <si>
    <t xml:space="preserve"> Poplatek za komunální odpad</t>
  </si>
  <si>
    <t xml:space="preserve"> Správní poplatek</t>
  </si>
  <si>
    <t xml:space="preserve"> Příjmy z prodeje zboží</t>
  </si>
  <si>
    <t xml:space="preserve"> Příjmy z pronájmu pozemků</t>
  </si>
  <si>
    <t xml:space="preserve"> Městská policie Ostrava - orgán SMO</t>
  </si>
  <si>
    <t xml:space="preserve"> Příjmy z pronájmu movitých věcí</t>
  </si>
  <si>
    <t xml:space="preserve"> Přijaté pojistné náhrady</t>
  </si>
  <si>
    <t xml:space="preserve"> Přijaté nekapitál.přísp.a náhrady</t>
  </si>
  <si>
    <t xml:space="preserve"> Splátky půjč.prostř.od obcí</t>
  </si>
  <si>
    <t xml:space="preserve"> Příjmy z prodeje pozemků</t>
  </si>
  <si>
    <t xml:space="preserve"> Příjmy z prodeje ost.nem.a jejich částí</t>
  </si>
  <si>
    <t xml:space="preserve"> Příjmy z prodeje ost.HDM</t>
  </si>
  <si>
    <t xml:space="preserve"> Neinv.přij.dotace ze SR -SDV</t>
  </si>
  <si>
    <t xml:space="preserve"> Převody z rozpočtových účtů</t>
  </si>
  <si>
    <t xml:space="preserve"> Příjmy za zkoušky odb.způs.-řid.opr.</t>
  </si>
  <si>
    <t xml:space="preserve"> Konsolidace příjmů</t>
  </si>
  <si>
    <t xml:space="preserve"> Financování - zapojení přebytku</t>
  </si>
  <si>
    <t xml:space="preserve"> Ost. nedaňové příjmy jinde nezařazené</t>
  </si>
  <si>
    <t xml:space="preserve"> Financování celkem</t>
  </si>
  <si>
    <t xml:space="preserve"> PŘÍJMY CELKEM PO KONSOLIDACI</t>
  </si>
  <si>
    <t xml:space="preserve"> Splátky půjč.prostř.od obyvatelstva</t>
  </si>
  <si>
    <t xml:space="preserve"> Sankční platby přijaté od jiných subjektů</t>
  </si>
  <si>
    <t xml:space="preserve">  </t>
  </si>
  <si>
    <t xml:space="preserve"> DPFO ze závislé činnosti a funkčních požitků</t>
  </si>
  <si>
    <t xml:space="preserve"> DPFO ze samostatné výdělečné činnosti</t>
  </si>
  <si>
    <t xml:space="preserve"> Odvod loterií a pod.her kromě VHP</t>
  </si>
  <si>
    <t xml:space="preserve"> Odvod z výherních hracích přístrojů</t>
  </si>
  <si>
    <t xml:space="preserve"> Příjmy z poskytování služeb a výrobků</t>
  </si>
  <si>
    <t xml:space="preserve"> Příjíjmy z pronájmů ostatních nemovitostí a jejich částí</t>
  </si>
  <si>
    <t xml:space="preserve"> Ostatní příjmy z vlastní činnosti</t>
  </si>
  <si>
    <t xml:space="preserve"> Odvody PO</t>
  </si>
  <si>
    <t xml:space="preserve"> Příjmy z prodeje krát.a drob.dl.maj.</t>
  </si>
  <si>
    <t xml:space="preserve"> Ostatní přijaté vratky</t>
  </si>
  <si>
    <t xml:space="preserve"> Splátky půjčených prostředků od podnikatelských nefin.subj.</t>
  </si>
  <si>
    <t xml:space="preserve"> Splátky půjčenůých prostředků od PO</t>
  </si>
  <si>
    <t xml:space="preserve"> Neinestiční transfery od obcí</t>
  </si>
  <si>
    <t xml:space="preserve"> Kapitálové příjmy </t>
  </si>
  <si>
    <t xml:space="preserve">  Daňové příjmy </t>
  </si>
  <si>
    <t xml:space="preserve">  Nedaňové příjmy  </t>
  </si>
  <si>
    <t xml:space="preserve"> Vlastní příjmy</t>
  </si>
  <si>
    <t xml:space="preserve"> Přijaké dotace a přeody</t>
  </si>
  <si>
    <t xml:space="preserve"> Financování</t>
  </si>
  <si>
    <t xml:space="preserve"> Uhrazené splátky dlouhodobých přijatých půjčených prostředků</t>
  </si>
  <si>
    <t xml:space="preserve"> Aktivní dlouhodobé operace řízení likvidity - výdaje</t>
  </si>
  <si>
    <t xml:space="preserve"> Rozpočtové provizorium příjmů a financování SMO pro rok 2016</t>
  </si>
  <si>
    <t xml:space="preserve"> Příjmy z úroků (část)</t>
  </si>
  <si>
    <t xml:space="preserve"> Převody mezi statutárními městy</t>
  </si>
  <si>
    <t xml:space="preserve"> Uhrazené splátky krátkodobých přij.půjč.prostředků</t>
  </si>
  <si>
    <t xml:space="preserve"> Krátkodobé přijaté půjčené prostředky</t>
  </si>
  <si>
    <t xml:space="preserve"> Uhrazené splátky dlouhodobých přijatých půjčených prostředků </t>
  </si>
  <si>
    <t xml:space="preserve"> Poplatek z ubytovací kapacity </t>
  </si>
  <si>
    <t>Příloha č.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</si>
</sst>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10"/>
      <name val="Arial CE"/>
      <family val="0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i/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8"/>
      <color rgb="FFFF0000"/>
      <name val="Arial CE"/>
      <family val="0"/>
    </font>
    <font>
      <i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49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48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7" fillId="0" borderId="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7.375" style="0" customWidth="1"/>
    <col min="3" max="3" width="54.25390625" style="0" customWidth="1"/>
    <col min="4" max="4" width="8.875" style="0" hidden="1" customWidth="1"/>
    <col min="5" max="5" width="9.00390625" style="0" hidden="1" customWidth="1"/>
    <col min="6" max="6" width="14.875" style="0" customWidth="1"/>
    <col min="7" max="11" width="10.75390625" style="0" customWidth="1"/>
    <col min="12" max="12" width="10.875" style="0" customWidth="1"/>
    <col min="13" max="13" width="12.375" style="0" customWidth="1"/>
    <col min="14" max="18" width="10.875" style="0" customWidth="1"/>
    <col min="20" max="20" width="21.75390625" style="0" customWidth="1"/>
  </cols>
  <sheetData>
    <row r="2" spans="2:12" ht="15.75">
      <c r="B2" s="100" t="s">
        <v>55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12.75">
      <c r="C3" s="7"/>
    </row>
    <row r="4" spans="2:12" ht="13.5" thickBot="1">
      <c r="B4" s="26"/>
      <c r="C4" s="26"/>
      <c r="D4" s="26"/>
      <c r="E4" s="26"/>
      <c r="F4" s="92" t="s">
        <v>62</v>
      </c>
      <c r="L4" s="1"/>
    </row>
    <row r="5" spans="2:18" ht="13.5" thickBot="1">
      <c r="B5" s="27" t="s">
        <v>6</v>
      </c>
      <c r="C5" s="27" t="s">
        <v>7</v>
      </c>
      <c r="D5" s="28" t="s">
        <v>3</v>
      </c>
      <c r="E5" s="28" t="s">
        <v>4</v>
      </c>
      <c r="F5" s="27"/>
      <c r="G5" s="17"/>
      <c r="H5" s="17"/>
      <c r="I5" s="17"/>
      <c r="J5" s="17"/>
      <c r="K5" s="17"/>
      <c r="L5" s="17"/>
      <c r="M5" s="18"/>
      <c r="N5" s="19"/>
      <c r="O5" s="19"/>
      <c r="P5" s="19"/>
      <c r="Q5" s="18"/>
      <c r="R5" s="18"/>
    </row>
    <row r="6" spans="2:20" ht="13.5" thickBot="1">
      <c r="B6" s="29"/>
      <c r="C6" s="30" t="s">
        <v>0</v>
      </c>
      <c r="D6" s="31" t="e">
        <f>SUM(D7,D19)</f>
        <v>#REF!</v>
      </c>
      <c r="E6" s="32" t="e">
        <f>SUM(E7,E19)</f>
        <v>#REF!</v>
      </c>
      <c r="F6" s="35">
        <f>SUM(F7,F19)</f>
        <v>6272745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T6" s="9"/>
    </row>
    <row r="7" spans="2:20" ht="13.5" thickBot="1">
      <c r="B7" s="29"/>
      <c r="C7" s="93" t="s">
        <v>48</v>
      </c>
      <c r="D7" s="33">
        <f>SUM(D8:D18)</f>
        <v>4129784</v>
      </c>
      <c r="E7" s="34">
        <f>SUM(E8:E18)</f>
        <v>100000</v>
      </c>
      <c r="F7" s="35">
        <f>SUM(F8:F18)</f>
        <v>5837291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T7" s="9"/>
    </row>
    <row r="8" spans="2:20" ht="12.75">
      <c r="B8" s="36">
        <v>1111</v>
      </c>
      <c r="C8" s="37" t="s">
        <v>34</v>
      </c>
      <c r="D8" s="38">
        <f>935224+50488</f>
        <v>985712</v>
      </c>
      <c r="E8" s="39">
        <v>35000</v>
      </c>
      <c r="F8" s="38">
        <v>1284405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T8" s="9"/>
    </row>
    <row r="9" spans="2:20" ht="12.75">
      <c r="B9" s="40">
        <v>1112</v>
      </c>
      <c r="C9" s="41" t="s">
        <v>35</v>
      </c>
      <c r="D9" s="42">
        <f>137667+115317</f>
        <v>252984</v>
      </c>
      <c r="E9" s="43">
        <v>0</v>
      </c>
      <c r="F9" s="42">
        <v>57571</v>
      </c>
      <c r="G9" s="14"/>
      <c r="H9" s="14"/>
      <c r="I9" s="14"/>
      <c r="J9" s="14"/>
      <c r="K9" s="14"/>
      <c r="L9" s="14"/>
      <c r="M9" s="14"/>
      <c r="N9" s="12"/>
      <c r="O9" s="12"/>
      <c r="P9" s="14"/>
      <c r="Q9" s="14"/>
      <c r="R9" s="14"/>
      <c r="T9" s="9"/>
    </row>
    <row r="10" spans="2:20" ht="12.75">
      <c r="B10" s="44">
        <v>1113</v>
      </c>
      <c r="C10" s="41" t="s">
        <v>8</v>
      </c>
      <c r="D10" s="42">
        <f>69486</f>
        <v>69486</v>
      </c>
      <c r="E10" s="42">
        <v>0</v>
      </c>
      <c r="F10" s="43">
        <v>143280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T10" s="9"/>
    </row>
    <row r="11" spans="2:20" ht="12.75">
      <c r="B11" s="40">
        <v>1121</v>
      </c>
      <c r="C11" s="41" t="s">
        <v>9</v>
      </c>
      <c r="D11" s="42">
        <f>1101127</f>
        <v>1101127</v>
      </c>
      <c r="E11" s="45">
        <v>15000</v>
      </c>
      <c r="F11" s="42">
        <v>1240352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T11" s="9"/>
    </row>
    <row r="12" spans="2:20" ht="12.75">
      <c r="B12" s="44">
        <v>1211</v>
      </c>
      <c r="C12" s="41" t="s">
        <v>10</v>
      </c>
      <c r="D12" s="43">
        <f>1576223</f>
        <v>1576223</v>
      </c>
      <c r="E12" s="42">
        <v>50000</v>
      </c>
      <c r="F12" s="43">
        <v>2685883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T12" s="9"/>
    </row>
    <row r="13" spans="2:20" ht="12.75">
      <c r="B13" s="46">
        <v>1340</v>
      </c>
      <c r="C13" s="47" t="s">
        <v>11</v>
      </c>
      <c r="D13" s="48">
        <v>120252</v>
      </c>
      <c r="E13" s="43">
        <v>0</v>
      </c>
      <c r="F13" s="48">
        <v>121000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T13" s="9"/>
    </row>
    <row r="14" spans="2:20" ht="12.75">
      <c r="B14" s="46">
        <v>1345</v>
      </c>
      <c r="C14" s="94" t="s">
        <v>61</v>
      </c>
      <c r="D14" s="48"/>
      <c r="E14" s="43"/>
      <c r="F14" s="48">
        <v>6000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T14" s="9"/>
    </row>
    <row r="15" spans="2:20" ht="12.75">
      <c r="B15" s="40">
        <v>1351</v>
      </c>
      <c r="C15" s="49" t="s">
        <v>36</v>
      </c>
      <c r="D15" s="48"/>
      <c r="E15" s="43"/>
      <c r="F15" s="48">
        <v>20000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T15" s="9"/>
    </row>
    <row r="16" spans="2:20" ht="12.75">
      <c r="B16" s="44">
        <v>1353</v>
      </c>
      <c r="C16" s="29" t="s">
        <v>25</v>
      </c>
      <c r="D16" s="48"/>
      <c r="E16" s="48"/>
      <c r="F16" s="48">
        <v>5000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T16" s="9"/>
    </row>
    <row r="17" spans="2:20" ht="12.75">
      <c r="B17" s="40">
        <v>1355</v>
      </c>
      <c r="C17" s="50" t="s">
        <v>37</v>
      </c>
      <c r="D17" s="42"/>
      <c r="E17" s="42"/>
      <c r="F17" s="42">
        <v>240000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T17" s="9"/>
    </row>
    <row r="18" spans="2:20" ht="13.5" thickBot="1">
      <c r="B18" s="51">
        <v>1361</v>
      </c>
      <c r="C18" s="47" t="s">
        <v>12</v>
      </c>
      <c r="D18" s="43">
        <f>10000+200+9000+100+1200+3500</f>
        <v>24000</v>
      </c>
      <c r="E18" s="43">
        <v>0</v>
      </c>
      <c r="F18" s="43">
        <v>33800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T18" s="9"/>
    </row>
    <row r="19" spans="2:20" ht="13.5" thickBot="1">
      <c r="B19" s="52"/>
      <c r="C19" s="53" t="s">
        <v>49</v>
      </c>
      <c r="D19" s="35" t="e">
        <f>SUM(D20,D23,D26,D27,D28,D29,D30,#REF!,#REF!,D34,D41+#REF!)</f>
        <v>#REF!</v>
      </c>
      <c r="E19" s="35" t="e">
        <f>SUM(E20,E23,E26,E27,E28,E29,E30,#REF!,#REF!,E34,E41+#REF!)</f>
        <v>#REF!</v>
      </c>
      <c r="F19" s="35">
        <f>SUM(F23:F34)+F20+F37+F39+F41+F40+F38</f>
        <v>435454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T19" s="9"/>
    </row>
    <row r="20" spans="2:20" ht="13.5" thickBot="1">
      <c r="B20" s="27">
        <v>2111</v>
      </c>
      <c r="C20" s="54" t="s">
        <v>38</v>
      </c>
      <c r="D20" s="34">
        <f>SUM(D21:D22)</f>
        <v>3580</v>
      </c>
      <c r="E20" s="55">
        <f>SUM(E21:E22)</f>
        <v>0</v>
      </c>
      <c r="F20" s="55">
        <v>3690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T20" s="9"/>
    </row>
    <row r="21" spans="2:20" ht="12.75">
      <c r="B21" s="56"/>
      <c r="C21" s="49" t="s">
        <v>15</v>
      </c>
      <c r="D21" s="42"/>
      <c r="E21" s="42"/>
      <c r="F21" s="42">
        <v>1290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T21" s="9"/>
    </row>
    <row r="22" spans="2:20" ht="13.5" thickBot="1">
      <c r="B22" s="57"/>
      <c r="C22" s="58" t="s">
        <v>5</v>
      </c>
      <c r="D22" s="59">
        <f>2900+30+5+145+500</f>
        <v>3580</v>
      </c>
      <c r="E22" s="59">
        <v>0</v>
      </c>
      <c r="F22" s="59">
        <f>10+850+1500+40</f>
        <v>2400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T22" s="9"/>
    </row>
    <row r="23" spans="2:20" ht="13.5" thickBot="1">
      <c r="B23" s="27">
        <v>2112</v>
      </c>
      <c r="C23" s="54" t="s">
        <v>13</v>
      </c>
      <c r="D23" s="55">
        <f>15+425</f>
        <v>440</v>
      </c>
      <c r="E23" s="55">
        <v>0</v>
      </c>
      <c r="F23" s="55">
        <v>30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T23" s="9"/>
    </row>
    <row r="24" spans="2:20" ht="13.5" thickBot="1">
      <c r="B24" s="27">
        <v>2119</v>
      </c>
      <c r="C24" s="58" t="s">
        <v>40</v>
      </c>
      <c r="D24" s="55"/>
      <c r="E24" s="59"/>
      <c r="F24" s="38">
        <v>4000</v>
      </c>
      <c r="G24" s="14"/>
      <c r="H24" s="14"/>
      <c r="I24" s="14"/>
      <c r="J24" s="14"/>
      <c r="K24" s="14"/>
      <c r="L24" s="14"/>
      <c r="M24" s="12"/>
      <c r="N24" s="14"/>
      <c r="O24" s="14"/>
      <c r="P24" s="14"/>
      <c r="Q24" s="14"/>
      <c r="R24" s="14"/>
      <c r="T24" s="9"/>
    </row>
    <row r="25" spans="2:20" ht="13.5" thickBot="1">
      <c r="B25" s="27">
        <v>2122</v>
      </c>
      <c r="C25" s="58" t="s">
        <v>41</v>
      </c>
      <c r="D25" s="55"/>
      <c r="E25" s="59"/>
      <c r="F25" s="38"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T25" s="9"/>
    </row>
    <row r="26" spans="2:20" ht="13.5" thickBot="1">
      <c r="B26" s="60">
        <v>2131</v>
      </c>
      <c r="C26" s="61" t="s">
        <v>14</v>
      </c>
      <c r="D26" s="55">
        <v>5000</v>
      </c>
      <c r="E26" s="59">
        <v>0</v>
      </c>
      <c r="F26" s="38">
        <v>9000</v>
      </c>
      <c r="G26" s="15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T26" s="9"/>
    </row>
    <row r="27" spans="2:20" ht="13.5" thickBot="1">
      <c r="B27" s="62">
        <v>2132</v>
      </c>
      <c r="C27" s="52" t="s">
        <v>39</v>
      </c>
      <c r="D27" s="55">
        <f>1500+13000+1140</f>
        <v>15640</v>
      </c>
      <c r="E27" s="55">
        <v>0</v>
      </c>
      <c r="F27" s="55">
        <v>19498</v>
      </c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T27" s="9"/>
    </row>
    <row r="28" spans="2:20" ht="13.5" thickBot="1">
      <c r="B28" s="60">
        <v>2133</v>
      </c>
      <c r="C28" s="52" t="s">
        <v>16</v>
      </c>
      <c r="D28" s="55">
        <v>190000</v>
      </c>
      <c r="E28" s="34">
        <v>0</v>
      </c>
      <c r="F28" s="55">
        <v>333139</v>
      </c>
      <c r="G28" s="15"/>
      <c r="H28" s="15"/>
      <c r="I28" s="15"/>
      <c r="J28" s="15"/>
      <c r="K28" s="15"/>
      <c r="L28" s="14"/>
      <c r="M28" s="14"/>
      <c r="N28" s="14"/>
      <c r="O28" s="14"/>
      <c r="P28" s="14"/>
      <c r="Q28" s="14"/>
      <c r="R28" s="14"/>
      <c r="T28" s="9"/>
    </row>
    <row r="29" spans="2:20" ht="13.5" thickBot="1">
      <c r="B29" s="63">
        <v>2141</v>
      </c>
      <c r="C29" s="61" t="s">
        <v>56</v>
      </c>
      <c r="D29" s="55">
        <v>54000</v>
      </c>
      <c r="E29" s="59">
        <v>0</v>
      </c>
      <c r="F29" s="55">
        <v>10010</v>
      </c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T29" s="9"/>
    </row>
    <row r="30" spans="2:20" ht="13.5" thickBot="1">
      <c r="B30" s="64">
        <v>2212</v>
      </c>
      <c r="C30" s="65" t="s">
        <v>32</v>
      </c>
      <c r="D30" s="38">
        <f>8000</f>
        <v>8000</v>
      </c>
      <c r="E30" s="66">
        <v>0</v>
      </c>
      <c r="F30" s="38">
        <v>12030</v>
      </c>
      <c r="G30" s="15"/>
      <c r="H30" s="15"/>
      <c r="I30" s="15"/>
      <c r="J30" s="15"/>
      <c r="K30" s="15"/>
      <c r="L30" s="14"/>
      <c r="M30" s="22"/>
      <c r="N30" s="14"/>
      <c r="O30" s="14"/>
      <c r="P30" s="14"/>
      <c r="Q30" s="14"/>
      <c r="R30" s="14"/>
      <c r="T30" s="9"/>
    </row>
    <row r="31" spans="2:20" ht="13.5" thickBot="1">
      <c r="B31" s="64">
        <v>2229</v>
      </c>
      <c r="C31" s="52" t="s">
        <v>43</v>
      </c>
      <c r="D31" s="55"/>
      <c r="E31" s="33"/>
      <c r="F31" s="55">
        <v>5</v>
      </c>
      <c r="G31" s="15"/>
      <c r="H31" s="15"/>
      <c r="I31" s="15"/>
      <c r="J31" s="15"/>
      <c r="K31" s="15"/>
      <c r="L31" s="23"/>
      <c r="M31" s="22"/>
      <c r="N31" s="14"/>
      <c r="O31" s="14"/>
      <c r="P31" s="14"/>
      <c r="Q31" s="14"/>
      <c r="R31" s="14"/>
      <c r="T31" s="9"/>
    </row>
    <row r="32" spans="2:20" ht="13.5" thickBot="1">
      <c r="B32" s="60">
        <v>2310</v>
      </c>
      <c r="C32" s="52" t="s">
        <v>42</v>
      </c>
      <c r="D32" s="55"/>
      <c r="E32" s="33"/>
      <c r="F32" s="55">
        <v>10</v>
      </c>
      <c r="G32" s="15"/>
      <c r="H32" s="15"/>
      <c r="I32" s="15"/>
      <c r="J32" s="15"/>
      <c r="K32" s="15"/>
      <c r="L32" s="23"/>
      <c r="M32" s="22"/>
      <c r="N32" s="14"/>
      <c r="O32" s="14"/>
      <c r="P32" s="14"/>
      <c r="Q32" s="14"/>
      <c r="R32" s="14"/>
      <c r="T32" s="9"/>
    </row>
    <row r="33" spans="2:20" ht="13.5" thickBot="1">
      <c r="B33" s="60">
        <v>2322</v>
      </c>
      <c r="C33" s="52" t="s">
        <v>17</v>
      </c>
      <c r="D33" s="55"/>
      <c r="E33" s="33"/>
      <c r="F33" s="55">
        <v>150</v>
      </c>
      <c r="G33" s="15"/>
      <c r="H33" s="15"/>
      <c r="I33" s="15"/>
      <c r="J33" s="15"/>
      <c r="K33" s="15"/>
      <c r="L33" s="14"/>
      <c r="M33" s="14"/>
      <c r="N33" s="14"/>
      <c r="O33" s="14"/>
      <c r="P33" s="14"/>
      <c r="Q33" s="14"/>
      <c r="R33" s="14"/>
      <c r="T33" s="9"/>
    </row>
    <row r="34" spans="2:20" ht="13.5" thickBot="1">
      <c r="B34" s="63">
        <v>2324</v>
      </c>
      <c r="C34" s="52" t="s">
        <v>18</v>
      </c>
      <c r="D34" s="55">
        <f>700+500+1810</f>
        <v>3010</v>
      </c>
      <c r="E34" s="33">
        <v>0</v>
      </c>
      <c r="F34" s="55">
        <v>43670</v>
      </c>
      <c r="G34" s="15"/>
      <c r="H34" s="15"/>
      <c r="I34" s="15"/>
      <c r="J34" s="15"/>
      <c r="K34" s="15"/>
      <c r="L34" s="14"/>
      <c r="M34" s="14"/>
      <c r="N34" s="14"/>
      <c r="O34" s="14"/>
      <c r="P34" s="14"/>
      <c r="Q34" s="14"/>
      <c r="R34" s="14"/>
      <c r="T34" s="9"/>
    </row>
    <row r="35" spans="2:20" ht="12.75">
      <c r="B35" s="65"/>
      <c r="C35" s="49" t="s">
        <v>15</v>
      </c>
      <c r="D35" s="42"/>
      <c r="E35" s="42"/>
      <c r="F35" s="45">
        <v>610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T35" s="9"/>
    </row>
    <row r="36" spans="2:20" ht="13.5" thickBot="1">
      <c r="B36" s="67"/>
      <c r="C36" s="58" t="s">
        <v>5</v>
      </c>
      <c r="D36" s="59">
        <f>2900+30+5+145+500</f>
        <v>3580</v>
      </c>
      <c r="E36" s="59">
        <v>0</v>
      </c>
      <c r="F36" s="59">
        <f>3300+150+300+8310+31000</f>
        <v>43060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T36" s="9"/>
    </row>
    <row r="37" spans="2:20" ht="13.5" thickBot="1">
      <c r="B37" s="62">
        <v>2329</v>
      </c>
      <c r="C37" s="52" t="s">
        <v>28</v>
      </c>
      <c r="D37" s="59"/>
      <c r="E37" s="68"/>
      <c r="F37" s="59"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T37" s="9"/>
    </row>
    <row r="38" spans="2:20" ht="13.5" thickBot="1">
      <c r="B38" s="27">
        <v>2412</v>
      </c>
      <c r="C38" s="65" t="s">
        <v>44</v>
      </c>
      <c r="D38" s="43"/>
      <c r="E38" s="66"/>
      <c r="F38" s="43"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T38" s="9"/>
    </row>
    <row r="39" spans="2:20" ht="13.5" thickBot="1">
      <c r="B39" s="64">
        <v>2441</v>
      </c>
      <c r="C39" s="65" t="s">
        <v>19</v>
      </c>
      <c r="D39" s="38"/>
      <c r="E39" s="69"/>
      <c r="F39" s="38">
        <v>0</v>
      </c>
      <c r="G39" s="15"/>
      <c r="H39" s="15"/>
      <c r="I39" s="15"/>
      <c r="J39" s="15"/>
      <c r="K39" s="15"/>
      <c r="L39" s="23"/>
      <c r="M39" s="14"/>
      <c r="N39" s="14"/>
      <c r="O39" s="14"/>
      <c r="P39" s="14"/>
      <c r="Q39" s="14"/>
      <c r="R39" s="14"/>
      <c r="T39" s="9"/>
    </row>
    <row r="40" spans="2:20" ht="13.5" thickBot="1">
      <c r="B40" s="70">
        <v>2451</v>
      </c>
      <c r="C40" s="71" t="s">
        <v>45</v>
      </c>
      <c r="D40" s="55"/>
      <c r="E40" s="33"/>
      <c r="F40" s="55">
        <v>0</v>
      </c>
      <c r="G40" s="15"/>
      <c r="H40" s="15"/>
      <c r="I40" s="15"/>
      <c r="J40" s="15"/>
      <c r="K40" s="15"/>
      <c r="L40" s="23"/>
      <c r="M40" s="14"/>
      <c r="N40" s="14"/>
      <c r="O40" s="14"/>
      <c r="P40" s="14"/>
      <c r="Q40" s="14"/>
      <c r="R40" s="14"/>
      <c r="T40" s="9"/>
    </row>
    <row r="41" spans="2:20" ht="13.5" thickBot="1">
      <c r="B41" s="63">
        <v>2460</v>
      </c>
      <c r="C41" s="72" t="s">
        <v>31</v>
      </c>
      <c r="D41" s="59">
        <v>1000</v>
      </c>
      <c r="E41" s="59">
        <v>0</v>
      </c>
      <c r="F41" s="59">
        <v>222</v>
      </c>
      <c r="G41" s="15"/>
      <c r="H41" s="15"/>
      <c r="I41" s="15"/>
      <c r="J41" s="15"/>
      <c r="K41" s="15"/>
      <c r="L41" s="23"/>
      <c r="M41" s="14"/>
      <c r="N41" s="14"/>
      <c r="O41" s="14"/>
      <c r="P41" s="14"/>
      <c r="Q41" s="14"/>
      <c r="R41" s="14"/>
      <c r="T41" s="9"/>
    </row>
    <row r="42" spans="2:20" ht="13.5" thickBot="1">
      <c r="B42" s="52"/>
      <c r="C42" s="73" t="s">
        <v>47</v>
      </c>
      <c r="D42" s="32">
        <f>SUM(D43:D45)</f>
        <v>60000</v>
      </c>
      <c r="E42" s="74">
        <f>SUM(E43:E45)</f>
        <v>0</v>
      </c>
      <c r="F42" s="35">
        <f>SUM(F43:F45)</f>
        <v>204810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T42" s="9"/>
    </row>
    <row r="43" spans="2:20" ht="14.25" customHeight="1">
      <c r="B43" s="63">
        <v>3111</v>
      </c>
      <c r="C43" s="75" t="s">
        <v>20</v>
      </c>
      <c r="D43" s="38">
        <f>50000+3000+2000</f>
        <v>55000</v>
      </c>
      <c r="E43" s="39">
        <v>0</v>
      </c>
      <c r="F43" s="76">
        <v>66800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T43" s="9"/>
    </row>
    <row r="44" spans="2:20" ht="14.25" customHeight="1">
      <c r="B44" s="77">
        <v>3112</v>
      </c>
      <c r="C44" s="75" t="s">
        <v>21</v>
      </c>
      <c r="D44" s="43"/>
      <c r="E44" s="43"/>
      <c r="F44" s="42">
        <v>138000</v>
      </c>
      <c r="G44" s="15"/>
      <c r="H44" s="15"/>
      <c r="I44" s="15"/>
      <c r="J44" s="15"/>
      <c r="K44" s="15"/>
      <c r="L44" s="14"/>
      <c r="M44" s="14"/>
      <c r="N44" s="14"/>
      <c r="O44" s="14"/>
      <c r="P44" s="14"/>
      <c r="Q44" s="14"/>
      <c r="R44" s="14"/>
      <c r="T44" s="9"/>
    </row>
    <row r="45" spans="2:20" ht="13.5" thickBot="1">
      <c r="B45" s="63">
        <v>3113</v>
      </c>
      <c r="C45" s="75" t="s">
        <v>22</v>
      </c>
      <c r="D45" s="78">
        <f>5000</f>
        <v>5000</v>
      </c>
      <c r="E45" s="48">
        <v>0</v>
      </c>
      <c r="F45" s="59">
        <v>10</v>
      </c>
      <c r="G45" s="15"/>
      <c r="H45" s="15"/>
      <c r="I45" s="15"/>
      <c r="J45" s="15"/>
      <c r="K45" s="15"/>
      <c r="L45" s="14"/>
      <c r="M45" s="14"/>
      <c r="N45" s="14"/>
      <c r="O45" s="14"/>
      <c r="P45" s="14"/>
      <c r="Q45" s="14"/>
      <c r="R45" s="14"/>
      <c r="T45" s="9"/>
    </row>
    <row r="46" spans="2:20" ht="13.5" thickBot="1">
      <c r="B46" s="52"/>
      <c r="C46" s="73" t="s">
        <v>50</v>
      </c>
      <c r="D46" s="35" t="e">
        <f>SUM(D6,D42)</f>
        <v>#REF!</v>
      </c>
      <c r="E46" s="35" t="e">
        <f>SUM(E6,E42)</f>
        <v>#REF!</v>
      </c>
      <c r="F46" s="35">
        <f>SUM(F7+F19+F42)</f>
        <v>6477555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T46" s="9"/>
    </row>
    <row r="47" spans="2:20" ht="13.5" thickBot="1">
      <c r="B47" s="52"/>
      <c r="C47" s="73" t="s">
        <v>51</v>
      </c>
      <c r="D47" s="55" t="e">
        <f>SUM(D48+#REF!+D50+#REF!)</f>
        <v>#REF!</v>
      </c>
      <c r="E47" s="55" t="e">
        <f>SUM(E48+#REF!+E50+#REF!)</f>
        <v>#REF!</v>
      </c>
      <c r="F47" s="35">
        <f>SUM(F48:F51)</f>
        <v>167144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T47" s="9"/>
    </row>
    <row r="48" spans="2:20" ht="12.75">
      <c r="B48" s="63">
        <v>4112</v>
      </c>
      <c r="C48" s="75" t="s">
        <v>23</v>
      </c>
      <c r="D48" s="45">
        <v>0</v>
      </c>
      <c r="E48" s="38">
        <v>311090</v>
      </c>
      <c r="F48" s="45">
        <v>139683</v>
      </c>
      <c r="G48" s="15"/>
      <c r="H48" s="15"/>
      <c r="I48" s="15"/>
      <c r="J48" s="15"/>
      <c r="K48" s="15"/>
      <c r="L48" s="14"/>
      <c r="M48" s="14"/>
      <c r="N48" s="14"/>
      <c r="O48" s="14"/>
      <c r="P48" s="14"/>
      <c r="Q48" s="14"/>
      <c r="R48" s="14"/>
      <c r="T48" s="9"/>
    </row>
    <row r="49" spans="2:20" ht="12.75">
      <c r="B49" s="77">
        <v>4121</v>
      </c>
      <c r="C49" s="75" t="s">
        <v>46</v>
      </c>
      <c r="D49" s="45"/>
      <c r="E49" s="43"/>
      <c r="F49" s="45">
        <v>0</v>
      </c>
      <c r="G49" s="15"/>
      <c r="H49" s="15"/>
      <c r="I49" s="15"/>
      <c r="J49" s="15"/>
      <c r="K49" s="15"/>
      <c r="L49" s="14"/>
      <c r="M49" s="14"/>
      <c r="N49" s="14"/>
      <c r="O49" s="14"/>
      <c r="P49" s="14"/>
      <c r="Q49" s="14"/>
      <c r="R49" s="14"/>
      <c r="T49" s="9"/>
    </row>
    <row r="50" spans="2:20" ht="12.75">
      <c r="B50" s="63">
        <v>4134</v>
      </c>
      <c r="C50" s="56" t="s">
        <v>24</v>
      </c>
      <c r="D50" s="43">
        <f>10847+8985</f>
        <v>19832</v>
      </c>
      <c r="E50" s="43">
        <v>0</v>
      </c>
      <c r="F50" s="43">
        <v>26111</v>
      </c>
      <c r="G50" s="15"/>
      <c r="H50" s="15"/>
      <c r="I50" s="15"/>
      <c r="J50" s="15"/>
      <c r="K50" s="15"/>
      <c r="L50" s="14"/>
      <c r="M50" s="14"/>
      <c r="N50" s="14"/>
      <c r="O50" s="14"/>
      <c r="P50" s="14"/>
      <c r="Q50" s="14"/>
      <c r="R50" s="14"/>
      <c r="T50" s="9"/>
    </row>
    <row r="51" spans="2:20" ht="13.5" thickBot="1">
      <c r="B51" s="95">
        <v>4137</v>
      </c>
      <c r="C51" s="67" t="s">
        <v>57</v>
      </c>
      <c r="D51" s="78"/>
      <c r="E51" s="78"/>
      <c r="F51" s="78">
        <v>1350</v>
      </c>
      <c r="G51" s="15"/>
      <c r="H51" s="15"/>
      <c r="I51" s="15"/>
      <c r="J51" s="15"/>
      <c r="K51" s="15"/>
      <c r="L51" s="14"/>
      <c r="M51" s="14"/>
      <c r="N51" s="14"/>
      <c r="O51" s="14"/>
      <c r="P51" s="14"/>
      <c r="Q51" s="14"/>
      <c r="R51" s="14"/>
      <c r="T51" s="9"/>
    </row>
    <row r="52" spans="2:20" ht="13.5" thickBot="1">
      <c r="B52" s="52"/>
      <c r="C52" s="73" t="s">
        <v>1</v>
      </c>
      <c r="D52" s="35" t="e">
        <f>SUM(D46,D47)</f>
        <v>#REF!</v>
      </c>
      <c r="E52" s="35" t="e">
        <f>SUM(E46,E47)</f>
        <v>#REF!</v>
      </c>
      <c r="F52" s="35">
        <f>SUM(F46,F47)</f>
        <v>6644699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T52" s="9"/>
    </row>
    <row r="53" spans="2:20" ht="13.5" thickBot="1">
      <c r="B53" s="29"/>
      <c r="C53" s="75" t="s">
        <v>26</v>
      </c>
      <c r="D53" s="55">
        <v>-1049328</v>
      </c>
      <c r="E53" s="43">
        <v>0</v>
      </c>
      <c r="F53" s="55">
        <v>-27461</v>
      </c>
      <c r="G53" s="22"/>
      <c r="H53" s="22"/>
      <c r="I53" s="22"/>
      <c r="J53" s="22"/>
      <c r="K53" s="22"/>
      <c r="L53" s="12"/>
      <c r="M53" s="14"/>
      <c r="N53" s="14"/>
      <c r="O53" s="14"/>
      <c r="P53" s="14"/>
      <c r="Q53" s="14"/>
      <c r="R53" s="14"/>
      <c r="T53" s="9"/>
    </row>
    <row r="54" spans="2:20" ht="13.5" thickBot="1">
      <c r="B54" s="52"/>
      <c r="C54" s="73" t="s">
        <v>30</v>
      </c>
      <c r="D54" s="79" t="e">
        <f>(D52+D53)</f>
        <v>#REF!</v>
      </c>
      <c r="E54" s="79" t="e">
        <f>(E52+E53)</f>
        <v>#REF!</v>
      </c>
      <c r="F54" s="79">
        <f>(F52+F53)</f>
        <v>6617238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T54" s="9"/>
    </row>
    <row r="55" spans="2:20" ht="12.75">
      <c r="B55" s="80"/>
      <c r="C55" s="81" t="s">
        <v>52</v>
      </c>
      <c r="D55" s="82"/>
      <c r="E55" s="83"/>
      <c r="F55" s="84"/>
      <c r="G55" s="13"/>
      <c r="H55" s="13"/>
      <c r="I55" s="13"/>
      <c r="J55" s="13"/>
      <c r="K55" s="13"/>
      <c r="L55" s="24"/>
      <c r="M55" s="14"/>
      <c r="N55" s="14"/>
      <c r="O55" s="14"/>
      <c r="P55" s="14"/>
      <c r="Q55" s="14"/>
      <c r="R55" s="14"/>
      <c r="T55" s="9"/>
    </row>
    <row r="56" spans="2:20" ht="12.75">
      <c r="B56" s="77">
        <v>8113</v>
      </c>
      <c r="C56" s="83" t="s">
        <v>59</v>
      </c>
      <c r="D56" s="82"/>
      <c r="E56" s="83"/>
      <c r="F56" s="85">
        <v>1170000</v>
      </c>
      <c r="G56" s="13"/>
      <c r="H56" s="13"/>
      <c r="I56" s="13"/>
      <c r="J56" s="13"/>
      <c r="K56" s="13"/>
      <c r="L56" s="24"/>
      <c r="M56" s="14"/>
      <c r="N56" s="14"/>
      <c r="O56" s="14"/>
      <c r="P56" s="14"/>
      <c r="Q56" s="14"/>
      <c r="R56" s="14"/>
      <c r="T56" s="9"/>
    </row>
    <row r="57" spans="2:20" ht="12.75">
      <c r="B57" s="63">
        <v>8114</v>
      </c>
      <c r="C57" s="83" t="s">
        <v>58</v>
      </c>
      <c r="D57" s="82"/>
      <c r="E57" s="83"/>
      <c r="F57" s="88">
        <v>-1430000</v>
      </c>
      <c r="G57" s="13"/>
      <c r="H57" s="13"/>
      <c r="I57" s="13"/>
      <c r="J57" s="13"/>
      <c r="K57" s="13"/>
      <c r="L57" s="24"/>
      <c r="M57" s="14"/>
      <c r="N57" s="14"/>
      <c r="O57" s="14"/>
      <c r="P57" s="14"/>
      <c r="Q57" s="14"/>
      <c r="R57" s="14"/>
      <c r="T57" s="9"/>
    </row>
    <row r="58" spans="1:20" ht="12.75">
      <c r="A58" s="6"/>
      <c r="B58" s="77">
        <v>8115</v>
      </c>
      <c r="C58" s="83" t="s">
        <v>27</v>
      </c>
      <c r="D58" s="85">
        <v>1029996</v>
      </c>
      <c r="E58" s="86">
        <v>0</v>
      </c>
      <c r="F58" s="85">
        <v>554480</v>
      </c>
      <c r="G58" s="12"/>
      <c r="H58" s="12"/>
      <c r="I58" s="12"/>
      <c r="J58" s="12"/>
      <c r="K58" s="12"/>
      <c r="L58" s="12"/>
      <c r="M58" s="14"/>
      <c r="N58" s="14"/>
      <c r="O58" s="14"/>
      <c r="P58" s="14"/>
      <c r="Q58" s="14"/>
      <c r="R58" s="14"/>
      <c r="T58" s="16"/>
    </row>
    <row r="59" spans="2:20" ht="12.75">
      <c r="B59" s="63">
        <v>8124</v>
      </c>
      <c r="C59" s="83" t="s">
        <v>53</v>
      </c>
      <c r="D59" s="85">
        <f>-22300-150000-1500</f>
        <v>-173800</v>
      </c>
      <c r="E59" s="85">
        <v>0</v>
      </c>
      <c r="F59" s="85">
        <v>-1500</v>
      </c>
      <c r="G59" s="12"/>
      <c r="H59" s="12"/>
      <c r="I59" s="12"/>
      <c r="J59" s="12"/>
      <c r="K59" s="12"/>
      <c r="L59" s="12"/>
      <c r="M59" s="14"/>
      <c r="N59" s="14"/>
      <c r="O59" s="14"/>
      <c r="P59" s="14"/>
      <c r="Q59" s="14"/>
      <c r="R59" s="14"/>
      <c r="T59" s="16"/>
    </row>
    <row r="60" spans="2:20" ht="12.75">
      <c r="B60" s="96">
        <v>8128</v>
      </c>
      <c r="C60" s="87" t="s">
        <v>54</v>
      </c>
      <c r="D60" s="88"/>
      <c r="E60" s="88"/>
      <c r="F60" s="88">
        <v>0</v>
      </c>
      <c r="G60" s="12"/>
      <c r="H60" s="12"/>
      <c r="I60" s="12"/>
      <c r="J60" s="12"/>
      <c r="K60" s="12"/>
      <c r="L60" s="12"/>
      <c r="M60" s="14"/>
      <c r="N60" s="14"/>
      <c r="O60" s="14"/>
      <c r="P60" s="14"/>
      <c r="Q60" s="14"/>
      <c r="R60" s="14"/>
      <c r="T60" s="16"/>
    </row>
    <row r="61" spans="2:20" ht="13.5" thickBot="1">
      <c r="B61" s="95">
        <v>8224</v>
      </c>
      <c r="C61" s="98" t="s">
        <v>60</v>
      </c>
      <c r="D61" s="99"/>
      <c r="E61" s="99"/>
      <c r="F61" s="99">
        <v>-130000</v>
      </c>
      <c r="G61" s="12"/>
      <c r="H61" s="12"/>
      <c r="I61" s="12"/>
      <c r="J61" s="12"/>
      <c r="K61" s="12"/>
      <c r="L61" s="12"/>
      <c r="M61" s="14"/>
      <c r="N61" s="14"/>
      <c r="O61" s="14"/>
      <c r="P61" s="14"/>
      <c r="Q61" s="14"/>
      <c r="R61" s="14"/>
      <c r="T61" s="16"/>
    </row>
    <row r="62" spans="2:20" ht="13.5" thickBot="1">
      <c r="B62" s="80"/>
      <c r="C62" s="91" t="s">
        <v>29</v>
      </c>
      <c r="D62" s="97">
        <f>SUM(D58:D59)</f>
        <v>856196</v>
      </c>
      <c r="E62" s="97">
        <f>SUM(E58:E59)</f>
        <v>0</v>
      </c>
      <c r="F62" s="97">
        <f>SUM(F56:F61)</f>
        <v>162980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T62" s="16"/>
    </row>
    <row r="63" spans="2:20" ht="13.5" thickBot="1">
      <c r="B63" s="90"/>
      <c r="C63" s="91" t="s">
        <v>2</v>
      </c>
      <c r="D63" s="89" t="e">
        <f>SUM(D54,D62)</f>
        <v>#REF!</v>
      </c>
      <c r="E63" s="89" t="e">
        <f>SUM(E54,E62)</f>
        <v>#REF!</v>
      </c>
      <c r="F63" s="89">
        <f>F54+F62</f>
        <v>6780218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T63" s="9"/>
    </row>
    <row r="64" spans="3:11" ht="12.75">
      <c r="C64" s="1"/>
      <c r="D64" s="1"/>
      <c r="E64" s="1"/>
      <c r="F64" s="1"/>
      <c r="G64" s="8"/>
      <c r="H64" s="8"/>
      <c r="I64" s="8"/>
      <c r="J64" s="8"/>
      <c r="K64" s="8"/>
    </row>
    <row r="65" spans="3:12" ht="12.75">
      <c r="C65" s="1"/>
      <c r="D65" s="1"/>
      <c r="E65" s="1"/>
      <c r="F65" s="1"/>
      <c r="G65" s="11"/>
      <c r="H65" s="11"/>
      <c r="I65" s="11"/>
      <c r="J65" s="11"/>
      <c r="K65" s="11"/>
      <c r="L65" s="11"/>
    </row>
    <row r="66" spans="3:11" ht="12.75">
      <c r="C66" s="1"/>
      <c r="D66" s="1"/>
      <c r="E66" s="1"/>
      <c r="F66" s="1"/>
      <c r="G66" s="8" t="s">
        <v>33</v>
      </c>
      <c r="H66" s="8"/>
      <c r="I66" s="8"/>
      <c r="J66" s="8"/>
      <c r="K66" s="8"/>
    </row>
    <row r="67" spans="3:12" ht="12.75">
      <c r="C67" s="1"/>
      <c r="D67" s="1"/>
      <c r="E67" s="1"/>
      <c r="F67" s="1"/>
      <c r="G67" s="10"/>
      <c r="H67" s="10"/>
      <c r="I67" s="10"/>
      <c r="J67" s="10"/>
      <c r="K67" s="10"/>
      <c r="L67" s="10"/>
    </row>
    <row r="68" spans="3:12" ht="12.75">
      <c r="C68" s="1"/>
      <c r="D68" s="1"/>
      <c r="E68" s="1"/>
      <c r="F68" s="1"/>
      <c r="G68" s="10"/>
      <c r="H68" s="10"/>
      <c r="I68" s="10"/>
      <c r="J68" s="10"/>
      <c r="K68" s="10"/>
      <c r="L68" s="9"/>
    </row>
    <row r="69" spans="3:11" ht="12.75">
      <c r="C69" s="1"/>
      <c r="D69" s="1"/>
      <c r="E69" s="1"/>
      <c r="F69" s="1"/>
      <c r="G69" s="8"/>
      <c r="H69" s="8"/>
      <c r="I69" s="8"/>
      <c r="J69" s="8"/>
      <c r="K69" s="8"/>
    </row>
    <row r="70" spans="3:11" ht="12.75">
      <c r="C70" s="1"/>
      <c r="D70" s="1"/>
      <c r="E70" s="1"/>
      <c r="F70" s="1"/>
      <c r="G70" s="8"/>
      <c r="H70" s="8"/>
      <c r="I70" s="8"/>
      <c r="J70" s="8"/>
      <c r="K70" s="8"/>
    </row>
    <row r="71" spans="3:11" ht="12.75">
      <c r="C71" s="1"/>
      <c r="D71" s="1"/>
      <c r="E71" s="1"/>
      <c r="F71" s="1"/>
      <c r="G71" s="8"/>
      <c r="H71" s="8"/>
      <c r="I71" s="8"/>
      <c r="J71" s="8"/>
      <c r="K71" s="8"/>
    </row>
    <row r="72" spans="3:11" ht="12.75">
      <c r="C72" s="1"/>
      <c r="D72" s="1"/>
      <c r="E72" s="1"/>
      <c r="F72" s="1"/>
      <c r="G72" s="8"/>
      <c r="H72" s="8"/>
      <c r="I72" s="8"/>
      <c r="J72" s="8"/>
      <c r="K72" s="8"/>
    </row>
    <row r="73" spans="3:11" ht="12.75">
      <c r="C73" s="1"/>
      <c r="D73" s="1"/>
      <c r="E73" s="1"/>
      <c r="F73" s="1"/>
      <c r="G73" s="8"/>
      <c r="H73" s="8"/>
      <c r="I73" s="8"/>
      <c r="J73" s="8"/>
      <c r="K73" s="8"/>
    </row>
    <row r="74" spans="3:11" ht="12.75">
      <c r="C74" s="1"/>
      <c r="D74" s="1"/>
      <c r="E74" s="1"/>
      <c r="F74" s="1"/>
      <c r="G74" s="8"/>
      <c r="H74" s="8"/>
      <c r="I74" s="8"/>
      <c r="J74" s="8"/>
      <c r="K74" s="8"/>
    </row>
    <row r="75" spans="3:11" ht="12.75">
      <c r="C75" s="1"/>
      <c r="D75" s="1"/>
      <c r="E75" s="1"/>
      <c r="F75" s="1"/>
      <c r="G75" s="8"/>
      <c r="H75" s="8"/>
      <c r="I75" s="8"/>
      <c r="J75" s="8"/>
      <c r="K75" s="8"/>
    </row>
    <row r="76" spans="3:11" ht="12.75">
      <c r="C76" s="1"/>
      <c r="D76" s="1"/>
      <c r="E76" s="1"/>
      <c r="F76" s="1"/>
      <c r="G76" s="8"/>
      <c r="H76" s="8"/>
      <c r="I76" s="8"/>
      <c r="J76" s="8"/>
      <c r="K76" s="8"/>
    </row>
    <row r="77" spans="3:11" ht="12.75">
      <c r="C77" s="1"/>
      <c r="D77" s="1"/>
      <c r="E77" s="1"/>
      <c r="F77" s="1"/>
      <c r="G77" s="8"/>
      <c r="H77" s="8"/>
      <c r="I77" s="8"/>
      <c r="J77" s="8"/>
      <c r="K77" s="8"/>
    </row>
    <row r="78" spans="3:11" ht="12.75">
      <c r="C78" s="1"/>
      <c r="D78" s="1"/>
      <c r="E78" s="1"/>
      <c r="F78" s="1"/>
      <c r="G78" s="8"/>
      <c r="H78" s="8"/>
      <c r="I78" s="8"/>
      <c r="J78" s="8"/>
      <c r="K78" s="8"/>
    </row>
    <row r="79" spans="3:11" ht="12.75">
      <c r="C79" s="1"/>
      <c r="D79" s="1"/>
      <c r="E79" s="1"/>
      <c r="F79" s="1"/>
      <c r="G79" s="8"/>
      <c r="H79" s="8"/>
      <c r="I79" s="8"/>
      <c r="J79" s="8"/>
      <c r="K79" s="8"/>
    </row>
    <row r="80" spans="3:11" ht="12.75">
      <c r="C80" s="1"/>
      <c r="D80" s="1"/>
      <c r="E80" s="1"/>
      <c r="F80" s="1"/>
      <c r="G80" s="8"/>
      <c r="H80" s="8"/>
      <c r="I80" s="8"/>
      <c r="J80" s="8"/>
      <c r="K80" s="8"/>
    </row>
    <row r="81" spans="3:11" ht="12.75">
      <c r="C81" s="1"/>
      <c r="D81" s="1"/>
      <c r="E81" s="1"/>
      <c r="F81" s="1"/>
      <c r="G81" s="8"/>
      <c r="H81" s="8"/>
      <c r="I81" s="8"/>
      <c r="J81" s="8"/>
      <c r="K81" s="8"/>
    </row>
    <row r="82" spans="3:11" ht="12.75">
      <c r="C82" s="1"/>
      <c r="D82" s="1"/>
      <c r="E82" s="1"/>
      <c r="F82" s="1"/>
      <c r="G82" s="8"/>
      <c r="H82" s="8"/>
      <c r="I82" s="8"/>
      <c r="J82" s="8"/>
      <c r="K82" s="8"/>
    </row>
    <row r="83" spans="3:11" ht="12.75">
      <c r="C83" s="1"/>
      <c r="D83" s="1"/>
      <c r="E83" s="1"/>
      <c r="F83" s="1"/>
      <c r="G83" s="8"/>
      <c r="H83" s="8"/>
      <c r="I83" s="8"/>
      <c r="J83" s="8"/>
      <c r="K83" s="8"/>
    </row>
    <row r="84" spans="3:11" ht="12.75">
      <c r="C84" s="1"/>
      <c r="D84" s="1"/>
      <c r="E84" s="1"/>
      <c r="F84" s="1"/>
      <c r="G84" s="8"/>
      <c r="H84" s="8"/>
      <c r="I84" s="8"/>
      <c r="J84" s="8"/>
      <c r="K84" s="8"/>
    </row>
    <row r="85" spans="3:11" ht="12.75">
      <c r="C85" s="1"/>
      <c r="D85" s="1"/>
      <c r="E85" s="1"/>
      <c r="F85" s="1"/>
      <c r="G85" s="8"/>
      <c r="H85" s="8"/>
      <c r="I85" s="8"/>
      <c r="J85" s="8"/>
      <c r="K85" s="8"/>
    </row>
    <row r="86" spans="3:11" ht="12.75">
      <c r="C86" s="1"/>
      <c r="D86" s="1"/>
      <c r="E86" s="1"/>
      <c r="F86" s="1"/>
      <c r="G86" s="8"/>
      <c r="H86" s="8"/>
      <c r="I86" s="8"/>
      <c r="J86" s="8"/>
      <c r="K86" s="8"/>
    </row>
    <row r="87" spans="3:11" ht="12.75">
      <c r="C87" s="1"/>
      <c r="D87" s="1"/>
      <c r="E87" s="1"/>
      <c r="F87" s="1"/>
      <c r="G87" s="8"/>
      <c r="H87" s="8"/>
      <c r="I87" s="8"/>
      <c r="J87" s="8"/>
      <c r="K87" s="8"/>
    </row>
    <row r="88" spans="3:11" ht="12.75">
      <c r="C88" s="1"/>
      <c r="D88" s="1"/>
      <c r="E88" s="1"/>
      <c r="F88" s="1"/>
      <c r="G88" s="8"/>
      <c r="H88" s="8"/>
      <c r="I88" s="8"/>
      <c r="J88" s="8"/>
      <c r="K88" s="8"/>
    </row>
    <row r="89" spans="3:11" ht="15">
      <c r="C89" s="4"/>
      <c r="D89" s="4"/>
      <c r="E89" s="4"/>
      <c r="F89" s="4"/>
      <c r="G89" s="8"/>
      <c r="H89" s="8"/>
      <c r="I89" s="8"/>
      <c r="J89" s="8"/>
      <c r="K89" s="8"/>
    </row>
    <row r="90" spans="3:11" ht="12.75">
      <c r="C90" s="2"/>
      <c r="D90" s="5"/>
      <c r="E90" s="2"/>
      <c r="F90" s="2"/>
      <c r="G90" s="8"/>
      <c r="H90" s="8"/>
      <c r="I90" s="8"/>
      <c r="J90" s="8"/>
      <c r="K90" s="8"/>
    </row>
    <row r="91" spans="3:11" ht="12.75">
      <c r="C91" s="2"/>
      <c r="D91" s="3"/>
      <c r="E91" s="1"/>
      <c r="F91" s="1"/>
      <c r="G91" s="8"/>
      <c r="H91" s="8"/>
      <c r="I91" s="8"/>
      <c r="J91" s="8"/>
      <c r="K91" s="8"/>
    </row>
    <row r="92" spans="3:11" ht="12.75">
      <c r="C92" s="2"/>
      <c r="D92" s="3"/>
      <c r="E92" s="1"/>
      <c r="F92" s="1"/>
      <c r="G92" s="8"/>
      <c r="H92" s="8"/>
      <c r="I92" s="8"/>
      <c r="J92" s="8"/>
      <c r="K92" s="8"/>
    </row>
    <row r="93" spans="3:6" ht="12.75">
      <c r="C93" s="2"/>
      <c r="D93" s="3"/>
      <c r="E93" s="1"/>
      <c r="F93" s="1"/>
    </row>
    <row r="94" spans="3:6" ht="12.75">
      <c r="C94" s="2"/>
      <c r="D94" s="3"/>
      <c r="E94" s="1"/>
      <c r="F94" s="1"/>
    </row>
    <row r="95" spans="3:6" ht="12.75">
      <c r="C95" s="2"/>
      <c r="D95" s="3"/>
      <c r="E95" s="1"/>
      <c r="F95" s="1"/>
    </row>
    <row r="96" spans="3:6" ht="12.75">
      <c r="C96" s="2"/>
      <c r="D96" s="3"/>
      <c r="E96" s="1"/>
      <c r="F96" s="1"/>
    </row>
    <row r="97" spans="3:6" ht="12.75">
      <c r="C97" s="2"/>
      <c r="D97" s="3"/>
      <c r="E97" s="1"/>
      <c r="F97" s="1"/>
    </row>
    <row r="98" spans="3:6" ht="12.75">
      <c r="C98" s="2"/>
      <c r="D98" s="3"/>
      <c r="E98" s="1"/>
      <c r="F98" s="1"/>
    </row>
    <row r="99" spans="3:6" ht="12.75">
      <c r="C99" s="2"/>
      <c r="D99" s="3"/>
      <c r="E99" s="1"/>
      <c r="F99" s="1"/>
    </row>
    <row r="100" spans="3:6" ht="12.75">
      <c r="C100" s="2"/>
      <c r="D100" s="3"/>
      <c r="E100" s="1"/>
      <c r="F100" s="1"/>
    </row>
    <row r="101" spans="3:6" ht="12.75">
      <c r="C101" s="2"/>
      <c r="D101" s="3"/>
      <c r="E101" s="1"/>
      <c r="F101" s="1"/>
    </row>
    <row r="102" spans="3:6" ht="12.75">
      <c r="C102" s="2"/>
      <c r="D102" s="3"/>
      <c r="E102" s="1"/>
      <c r="F102" s="1"/>
    </row>
    <row r="103" spans="3:6" ht="12.75">
      <c r="C103" s="2"/>
      <c r="D103" s="3"/>
      <c r="E103" s="1"/>
      <c r="F103" s="1"/>
    </row>
    <row r="104" spans="3:6" ht="12.75">
      <c r="C104" s="2"/>
      <c r="D104" s="3"/>
      <c r="E104" s="1"/>
      <c r="F104" s="1"/>
    </row>
    <row r="105" spans="3:6" ht="12.75">
      <c r="C105" s="2"/>
      <c r="D105" s="3"/>
      <c r="E105" s="1"/>
      <c r="F105" s="1"/>
    </row>
    <row r="106" spans="3:6" ht="12.75">
      <c r="C106" s="2"/>
      <c r="D106" s="3"/>
      <c r="E106" s="1"/>
      <c r="F106" s="1"/>
    </row>
    <row r="107" spans="3:6" ht="12.75">
      <c r="C107" s="2"/>
      <c r="D107" s="3"/>
      <c r="E107" s="1"/>
      <c r="F107" s="1"/>
    </row>
    <row r="108" spans="3:6" ht="12.75">
      <c r="C108" s="2"/>
      <c r="D108" s="3"/>
      <c r="E108" s="1"/>
      <c r="F108" s="1"/>
    </row>
    <row r="109" spans="3:6" ht="12.75">
      <c r="C109" s="2"/>
      <c r="D109" s="3"/>
      <c r="E109" s="1"/>
      <c r="F109" s="1"/>
    </row>
    <row r="110" spans="3:6" ht="12.75">
      <c r="C110" s="1"/>
      <c r="D110" s="1"/>
      <c r="E110" s="1"/>
      <c r="F110" s="1"/>
    </row>
    <row r="111" spans="3:6" ht="12.75">
      <c r="C111" s="1"/>
      <c r="D111" s="1"/>
      <c r="E111" s="1"/>
      <c r="F111" s="1"/>
    </row>
    <row r="112" spans="3:6" ht="12.75">
      <c r="C112" s="1"/>
      <c r="D112" s="1"/>
      <c r="E112" s="1"/>
      <c r="F112" s="1"/>
    </row>
    <row r="113" spans="3:6" ht="12.75">
      <c r="C113" s="2"/>
      <c r="D113" s="2"/>
      <c r="E113" s="5"/>
      <c r="F113" s="1"/>
    </row>
    <row r="114" spans="3:6" ht="12.75">
      <c r="C114" s="2"/>
      <c r="D114" s="3"/>
      <c r="E114" s="3"/>
      <c r="F114" s="1"/>
    </row>
    <row r="115" spans="3:6" ht="12.75">
      <c r="C115" s="2"/>
      <c r="D115" s="3"/>
      <c r="E115" s="3"/>
      <c r="F115" s="1"/>
    </row>
    <row r="116" spans="3:6" ht="12.75">
      <c r="C116" s="2"/>
      <c r="D116" s="3"/>
      <c r="E116" s="3"/>
      <c r="F116" s="1"/>
    </row>
    <row r="117" spans="3:6" ht="12.75">
      <c r="C117" s="2"/>
      <c r="D117" s="3"/>
      <c r="E117" s="3"/>
      <c r="F117" s="1"/>
    </row>
    <row r="118" spans="3:6" ht="12.75">
      <c r="C118" s="1"/>
      <c r="D118" s="1"/>
      <c r="E118" s="1"/>
      <c r="F118" s="1"/>
    </row>
    <row r="119" spans="3:6" ht="12.75">
      <c r="C119" s="1"/>
      <c r="D119" s="1"/>
      <c r="E119" s="1"/>
      <c r="F119" s="1"/>
    </row>
    <row r="120" spans="3:6" ht="12.75">
      <c r="C120" s="1"/>
      <c r="D120" s="1"/>
      <c r="E120" s="1"/>
      <c r="F120" s="1"/>
    </row>
    <row r="121" spans="3:6" ht="12.75">
      <c r="C121" s="2"/>
      <c r="D121" s="1"/>
      <c r="E121" s="1"/>
      <c r="F121" s="1"/>
    </row>
    <row r="122" spans="3:6" ht="12.75">
      <c r="C122" s="2"/>
      <c r="D122" s="1"/>
      <c r="E122" s="1"/>
      <c r="F122" s="1"/>
    </row>
    <row r="123" spans="3:6" ht="12.75">
      <c r="C123" s="2"/>
      <c r="D123" s="1"/>
      <c r="E123" s="1"/>
      <c r="F123" s="1"/>
    </row>
    <row r="124" spans="3:6" ht="12.75">
      <c r="C124" s="2"/>
      <c r="D124" s="1"/>
      <c r="E124" s="1"/>
      <c r="F124" s="1"/>
    </row>
    <row r="125" spans="3:6" ht="12.75">
      <c r="C125" s="2"/>
      <c r="D125" s="1"/>
      <c r="E125" s="1"/>
      <c r="F125" s="1"/>
    </row>
    <row r="126" spans="3:6" ht="12.75">
      <c r="C126" s="2"/>
      <c r="D126" s="1"/>
      <c r="E126" s="1"/>
      <c r="F126" s="1"/>
    </row>
    <row r="127" spans="3:6" ht="12.75">
      <c r="C127" s="2"/>
      <c r="D127" s="1"/>
      <c r="E127" s="1"/>
      <c r="F127" s="1"/>
    </row>
    <row r="128" spans="3:6" ht="12.75">
      <c r="C128" s="2"/>
      <c r="D128" s="1"/>
      <c r="E128" s="1"/>
      <c r="F128" s="1"/>
    </row>
    <row r="129" spans="3:6" ht="12.75">
      <c r="C129" s="2"/>
      <c r="D129" s="1"/>
      <c r="E129" s="1"/>
      <c r="F129" s="1"/>
    </row>
    <row r="130" spans="3:6" ht="12.75">
      <c r="C130" s="1"/>
      <c r="D130" s="1"/>
      <c r="E130" s="1"/>
      <c r="F130" s="1"/>
    </row>
    <row r="131" spans="3:6" ht="12.75">
      <c r="C131" s="1"/>
      <c r="D131" s="1"/>
      <c r="E131" s="1"/>
      <c r="F131" s="1"/>
    </row>
    <row r="132" spans="3:6" ht="12.75">
      <c r="C132" s="1"/>
      <c r="D132" s="1"/>
      <c r="E132" s="1"/>
      <c r="F132" s="1"/>
    </row>
    <row r="133" spans="3:6" ht="12.75">
      <c r="C133" s="1"/>
      <c r="D133" s="1"/>
      <c r="E133" s="1"/>
      <c r="F133" s="1"/>
    </row>
    <row r="134" spans="3:6" ht="12.75">
      <c r="C134" s="1"/>
      <c r="D134" s="1"/>
      <c r="E134" s="1"/>
      <c r="F134" s="1"/>
    </row>
    <row r="135" spans="3:6" ht="12.75">
      <c r="C135" s="1"/>
      <c r="D135" s="1"/>
      <c r="E135" s="1"/>
      <c r="F135" s="1"/>
    </row>
    <row r="136" spans="3:6" ht="12.75">
      <c r="C136" s="1"/>
      <c r="D136" s="1"/>
      <c r="E136" s="1"/>
      <c r="F136" s="1"/>
    </row>
    <row r="137" spans="3:6" ht="12.75">
      <c r="C137" s="1"/>
      <c r="D137" s="1"/>
      <c r="E137" s="1"/>
      <c r="F137" s="1"/>
    </row>
    <row r="138" spans="3:6" ht="12.75">
      <c r="C138" s="1"/>
      <c r="D138" s="1"/>
      <c r="E138" s="1"/>
      <c r="F138" s="1"/>
    </row>
    <row r="139" spans="3:6" ht="12.75">
      <c r="C139" s="1"/>
      <c r="D139" s="1"/>
      <c r="E139" s="1"/>
      <c r="F139" s="1"/>
    </row>
    <row r="140" spans="3:6" ht="12.75">
      <c r="C140" s="1"/>
      <c r="D140" s="1"/>
      <c r="E140" s="1"/>
      <c r="F140" s="1"/>
    </row>
    <row r="141" spans="3:6" ht="12.75">
      <c r="C141" s="1"/>
      <c r="D141" s="1"/>
      <c r="E141" s="1"/>
      <c r="F141" s="1"/>
    </row>
  </sheetData>
  <sheetProtection/>
  <printOptions horizontalCentered="1"/>
  <pageMargins left="0" right="0.7874015748031497" top="0" bottom="0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Medium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Krupčík Ivan</cp:lastModifiedBy>
  <cp:lastPrinted>2015-11-25T09:53:21Z</cp:lastPrinted>
  <dcterms:created xsi:type="dcterms:W3CDTF">1996-11-14T15:18:40Z</dcterms:created>
  <dcterms:modified xsi:type="dcterms:W3CDTF">2015-12-01T08:48:23Z</dcterms:modified>
  <cp:category/>
  <cp:version/>
  <cp:contentType/>
  <cp:contentStatus/>
</cp:coreProperties>
</file>