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18195" windowHeight="11820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G60" i="1" l="1"/>
  <c r="E60" i="1"/>
  <c r="D60" i="1"/>
  <c r="C60" i="1"/>
  <c r="B60" i="1"/>
  <c r="G30" i="1"/>
  <c r="F30" i="1"/>
  <c r="E30" i="1"/>
  <c r="D30" i="1"/>
  <c r="C30" i="1"/>
  <c r="C91" i="1"/>
  <c r="B91" i="1"/>
  <c r="B30" i="1"/>
  <c r="F39" i="1" l="1"/>
  <c r="H9" i="1"/>
  <c r="H39" i="1" l="1"/>
  <c r="E70" i="1" s="1"/>
  <c r="F49" i="1"/>
  <c r="H19" i="1"/>
  <c r="H49" i="1" s="1"/>
  <c r="I69" i="1" l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68" i="1"/>
  <c r="I91" i="1" l="1"/>
  <c r="F38" i="1"/>
  <c r="F40" i="1"/>
  <c r="F41" i="1"/>
  <c r="F42" i="1"/>
  <c r="F43" i="1"/>
  <c r="F44" i="1"/>
  <c r="F45" i="1"/>
  <c r="F46" i="1"/>
  <c r="F47" i="1"/>
  <c r="F48" i="1"/>
  <c r="F50" i="1"/>
  <c r="F51" i="1"/>
  <c r="F52" i="1"/>
  <c r="F53" i="1"/>
  <c r="F54" i="1"/>
  <c r="F55" i="1"/>
  <c r="F56" i="1"/>
  <c r="F57" i="1"/>
  <c r="F58" i="1"/>
  <c r="F59" i="1"/>
  <c r="F37" i="1"/>
  <c r="F60" i="1" l="1"/>
  <c r="H8" i="1"/>
  <c r="H10" i="1"/>
  <c r="H40" i="1" s="1"/>
  <c r="E71" i="1" s="1"/>
  <c r="H11" i="1"/>
  <c r="H41" i="1" s="1"/>
  <c r="E72" i="1" s="1"/>
  <c r="H12" i="1"/>
  <c r="H42" i="1" s="1"/>
  <c r="E73" i="1" s="1"/>
  <c r="H13" i="1"/>
  <c r="H43" i="1" s="1"/>
  <c r="E74" i="1" s="1"/>
  <c r="H14" i="1"/>
  <c r="H44" i="1" s="1"/>
  <c r="E75" i="1" s="1"/>
  <c r="H15" i="1"/>
  <c r="H45" i="1" s="1"/>
  <c r="E76" i="1" s="1"/>
  <c r="H16" i="1"/>
  <c r="H46" i="1" s="1"/>
  <c r="E77" i="1" s="1"/>
  <c r="H17" i="1"/>
  <c r="H47" i="1" s="1"/>
  <c r="E78" i="1" s="1"/>
  <c r="H18" i="1"/>
  <c r="H48" i="1" s="1"/>
  <c r="E79" i="1" s="1"/>
  <c r="E80" i="1"/>
  <c r="H20" i="1"/>
  <c r="H50" i="1" s="1"/>
  <c r="E81" i="1" s="1"/>
  <c r="H21" i="1"/>
  <c r="H51" i="1" s="1"/>
  <c r="E82" i="1" s="1"/>
  <c r="H22" i="1"/>
  <c r="H52" i="1" s="1"/>
  <c r="E83" i="1" s="1"/>
  <c r="H23" i="1"/>
  <c r="H53" i="1" s="1"/>
  <c r="E84" i="1" s="1"/>
  <c r="H24" i="1"/>
  <c r="H54" i="1" s="1"/>
  <c r="E85" i="1" s="1"/>
  <c r="H25" i="1"/>
  <c r="H55" i="1" s="1"/>
  <c r="E86" i="1" s="1"/>
  <c r="H26" i="1"/>
  <c r="H56" i="1" s="1"/>
  <c r="E87" i="1" s="1"/>
  <c r="H27" i="1"/>
  <c r="H57" i="1" s="1"/>
  <c r="E88" i="1" s="1"/>
  <c r="H28" i="1"/>
  <c r="H58" i="1" s="1"/>
  <c r="E89" i="1" s="1"/>
  <c r="H59" i="1"/>
  <c r="E90" i="1" s="1"/>
  <c r="H7" i="1"/>
  <c r="H37" i="1" s="1"/>
  <c r="H38" i="1" l="1"/>
  <c r="E69" i="1" s="1"/>
  <c r="H30" i="1"/>
  <c r="E68" i="1"/>
  <c r="H60" i="1" l="1"/>
  <c r="E91" i="1"/>
</calcChain>
</file>

<file path=xl/sharedStrings.xml><?xml version="1.0" encoding="utf-8"?>
<sst xmlns="http://schemas.openxmlformats.org/spreadsheetml/2006/main" count="142" uniqueCount="67">
  <si>
    <t>zdroje</t>
  </si>
  <si>
    <t>ÚHRN</t>
  </si>
  <si>
    <t>potřeby</t>
  </si>
  <si>
    <t xml:space="preserve">účelové </t>
  </si>
  <si>
    <t xml:space="preserve">prostředky </t>
  </si>
  <si>
    <t>Městský obvod</t>
  </si>
  <si>
    <t>stav ZBÚ</t>
  </si>
  <si>
    <t xml:space="preserve">aktivní </t>
  </si>
  <si>
    <t xml:space="preserve">dokrytí </t>
  </si>
  <si>
    <t>dokrytí</t>
  </si>
  <si>
    <t>účel.</t>
  </si>
  <si>
    <t>jiné</t>
  </si>
  <si>
    <t>zdrojů</t>
  </si>
  <si>
    <t>pasivní</t>
  </si>
  <si>
    <t xml:space="preserve">vratky </t>
  </si>
  <si>
    <t>účel. fondy</t>
  </si>
  <si>
    <t>potřeb</t>
  </si>
  <si>
    <t>fondy</t>
  </si>
  <si>
    <t xml:space="preserve">u ZBÚ </t>
  </si>
  <si>
    <t xml:space="preserve">PO </t>
  </si>
  <si>
    <t>SR</t>
  </si>
  <si>
    <t>SMO</t>
  </si>
  <si>
    <t>PO</t>
  </si>
  <si>
    <t>SMO+KÚ</t>
  </si>
  <si>
    <t>jiné potřeby</t>
  </si>
  <si>
    <t>v rámci úč.231</t>
  </si>
  <si>
    <t>Mor.Ostr.a Přívoz</t>
  </si>
  <si>
    <t>dokrytí +</t>
  </si>
  <si>
    <t>Slezská Ostrava</t>
  </si>
  <si>
    <t>prostř.bez účelu</t>
  </si>
  <si>
    <t>vratka -</t>
  </si>
  <si>
    <t>Ostrava-Jih</t>
  </si>
  <si>
    <t>Mor. Ostrava a Přívoz</t>
  </si>
  <si>
    <t>Poruba</t>
  </si>
  <si>
    <t>Nová Bělá</t>
  </si>
  <si>
    <t>Vítkovice</t>
  </si>
  <si>
    <t>Stará Bělá</t>
  </si>
  <si>
    <t>Pustkovec</t>
  </si>
  <si>
    <t>Mar.H.a Hulváky</t>
  </si>
  <si>
    <t>Petřkovice</t>
  </si>
  <si>
    <t>Lhotka</t>
  </si>
  <si>
    <t>Mar.Hory a Hulváky</t>
  </si>
  <si>
    <t>Hošťálkovice</t>
  </si>
  <si>
    <t>Nová Ves</t>
  </si>
  <si>
    <t>Proskovice</t>
  </si>
  <si>
    <t>Michálkovice</t>
  </si>
  <si>
    <t>Radvan.a Bartov.</t>
  </si>
  <si>
    <t>Krásné Pole</t>
  </si>
  <si>
    <t>Martinov</t>
  </si>
  <si>
    <t>Radvanice a Bartovice</t>
  </si>
  <si>
    <t>Polanka n.Odrou</t>
  </si>
  <si>
    <t>Hrabová</t>
  </si>
  <si>
    <t>Svinov</t>
  </si>
  <si>
    <t>Polanka nad Odrou</t>
  </si>
  <si>
    <t>Třebovice</t>
  </si>
  <si>
    <t>Plesná</t>
  </si>
  <si>
    <t>obvody celkem</t>
  </si>
  <si>
    <t>Celkem obvody</t>
  </si>
  <si>
    <t>k 31.12.2015</t>
  </si>
  <si>
    <t>po FV 2015</t>
  </si>
  <si>
    <t>zapojeno SR 2016</t>
  </si>
  <si>
    <t>vázáno do UR 2016</t>
  </si>
  <si>
    <t>k čerpání r.2016</t>
  </si>
  <si>
    <t>Finanční vypořádání statutárního města Ostrava s městskými obvody za r. 2015</t>
  </si>
  <si>
    <t>magistrát</t>
  </si>
  <si>
    <t xml:space="preserve"> - obvody</t>
  </si>
  <si>
    <t>Příloha č.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</si>
</sst>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0"/>
      <name val="Arial CE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sz val="10"/>
      <name val="Arial CE"/>
      <charset val="238"/>
    </font>
    <font>
      <b/>
      <sz val="8"/>
      <name val="Arial"/>
      <family val="2"/>
    </font>
    <font>
      <sz val="8"/>
      <name val="Arial CE"/>
      <charset val="238"/>
    </font>
    <font>
      <b/>
      <sz val="11"/>
      <name val="Arial CE"/>
      <charset val="238"/>
    </font>
    <font>
      <b/>
      <sz val="10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1" fillId="0" borderId="0"/>
  </cellStyleXfs>
  <cellXfs count="151">
    <xf numFmtId="0" fontId="0" fillId="0" borderId="0" xfId="0"/>
    <xf numFmtId="0" fontId="0" fillId="0" borderId="0" xfId="0"/>
    <xf numFmtId="14" fontId="5" fillId="0" borderId="1" xfId="1" applyNumberFormat="1" applyFont="1" applyBorder="1" applyAlignment="1">
      <alignment horizontal="center"/>
    </xf>
    <xf numFmtId="49" fontId="5" fillId="0" borderId="2" xfId="1" applyNumberFormat="1" applyFont="1" applyBorder="1" applyAlignment="1">
      <alignment horizontal="center"/>
    </xf>
    <xf numFmtId="0" fontId="4" fillId="0" borderId="4" xfId="1" applyFont="1" applyFill="1" applyBorder="1"/>
    <xf numFmtId="0" fontId="4" fillId="0" borderId="5" xfId="1" applyFont="1" applyFill="1" applyBorder="1"/>
    <xf numFmtId="14" fontId="5" fillId="0" borderId="19" xfId="1" applyNumberFormat="1" applyFont="1" applyBorder="1" applyAlignment="1">
      <alignment horizontal="center"/>
    </xf>
    <xf numFmtId="49" fontId="5" fillId="0" borderId="20" xfId="1" applyNumberFormat="1" applyFont="1" applyBorder="1" applyAlignment="1">
      <alignment horizontal="center"/>
    </xf>
    <xf numFmtId="14" fontId="5" fillId="0" borderId="25" xfId="1" applyNumberFormat="1" applyFont="1" applyBorder="1" applyAlignment="1">
      <alignment horizontal="center"/>
    </xf>
    <xf numFmtId="49" fontId="5" fillId="0" borderId="26" xfId="1" applyNumberFormat="1" applyFont="1" applyBorder="1" applyAlignment="1">
      <alignment horizontal="center"/>
    </xf>
    <xf numFmtId="0" fontId="5" fillId="2" borderId="21" xfId="1" applyFont="1" applyFill="1" applyBorder="1" applyAlignment="1">
      <alignment horizontal="center"/>
    </xf>
    <xf numFmtId="14" fontId="5" fillId="2" borderId="27" xfId="1" applyNumberFormat="1" applyFont="1" applyFill="1" applyBorder="1" applyAlignment="1">
      <alignment horizontal="center"/>
    </xf>
    <xf numFmtId="4" fontId="2" fillId="0" borderId="30" xfId="1" applyNumberFormat="1" applyFont="1" applyBorder="1"/>
    <xf numFmtId="0" fontId="5" fillId="2" borderId="28" xfId="1" applyFont="1" applyFill="1" applyBorder="1" applyAlignment="1">
      <alignment horizontal="center"/>
    </xf>
    <xf numFmtId="0" fontId="5" fillId="0" borderId="22" xfId="1" applyFont="1" applyFill="1" applyBorder="1" applyAlignment="1">
      <alignment horizontal="center"/>
    </xf>
    <xf numFmtId="0" fontId="1" fillId="0" borderId="22" xfId="1" applyBorder="1"/>
    <xf numFmtId="0" fontId="3" fillId="0" borderId="23" xfId="1" applyFont="1" applyBorder="1"/>
    <xf numFmtId="0" fontId="2" fillId="0" borderId="24" xfId="1" applyFont="1" applyBorder="1"/>
    <xf numFmtId="0" fontId="6" fillId="0" borderId="31" xfId="1" applyFont="1" applyBorder="1"/>
    <xf numFmtId="14" fontId="5" fillId="0" borderId="46" xfId="1" applyNumberFormat="1" applyFont="1" applyBorder="1" applyAlignment="1">
      <alignment horizontal="center"/>
    </xf>
    <xf numFmtId="14" fontId="5" fillId="0" borderId="20" xfId="1" applyNumberFormat="1" applyFont="1" applyBorder="1" applyAlignment="1">
      <alignment horizontal="center"/>
    </xf>
    <xf numFmtId="14" fontId="7" fillId="0" borderId="27" xfId="1" applyNumberFormat="1" applyFont="1" applyBorder="1" applyAlignment="1">
      <alignment horizontal="center"/>
    </xf>
    <xf numFmtId="49" fontId="7" fillId="0" borderId="28" xfId="1" applyNumberFormat="1" applyFont="1" applyBorder="1" applyAlignment="1">
      <alignment horizontal="center"/>
    </xf>
    <xf numFmtId="0" fontId="5" fillId="2" borderId="22" xfId="1" applyFont="1" applyFill="1" applyBorder="1" applyAlignment="1">
      <alignment horizontal="center"/>
    </xf>
    <xf numFmtId="14" fontId="5" fillId="2" borderId="23" xfId="1" applyNumberFormat="1" applyFont="1" applyFill="1" applyBorder="1" applyAlignment="1">
      <alignment horizontal="center"/>
    </xf>
    <xf numFmtId="49" fontId="5" fillId="2" borderId="24" xfId="1" applyNumberFormat="1" applyFont="1" applyFill="1" applyBorder="1" applyAlignment="1">
      <alignment horizontal="center"/>
    </xf>
    <xf numFmtId="0" fontId="4" fillId="3" borderId="4" xfId="1" applyFont="1" applyFill="1" applyBorder="1"/>
    <xf numFmtId="0" fontId="4" fillId="3" borderId="3" xfId="1" applyFont="1" applyFill="1" applyBorder="1"/>
    <xf numFmtId="14" fontId="5" fillId="0" borderId="0" xfId="1" applyNumberFormat="1" applyFont="1" applyBorder="1" applyAlignment="1">
      <alignment horizontal="center"/>
    </xf>
    <xf numFmtId="14" fontId="5" fillId="0" borderId="35" xfId="1" applyNumberFormat="1" applyFont="1" applyBorder="1" applyAlignment="1">
      <alignment horizontal="center"/>
    </xf>
    <xf numFmtId="0" fontId="5" fillId="0" borderId="25" xfId="1" applyFont="1" applyBorder="1" applyAlignment="1"/>
    <xf numFmtId="14" fontId="10" fillId="0" borderId="23" xfId="1" applyNumberFormat="1" applyFont="1" applyFill="1" applyBorder="1" applyAlignment="1">
      <alignment horizontal="center"/>
    </xf>
    <xf numFmtId="49" fontId="10" fillId="0" borderId="24" xfId="1" applyNumberFormat="1" applyFont="1" applyBorder="1" applyAlignment="1">
      <alignment horizontal="center"/>
    </xf>
    <xf numFmtId="4" fontId="8" fillId="0" borderId="0" xfId="1" applyNumberFormat="1" applyFont="1" applyBorder="1"/>
    <xf numFmtId="0" fontId="3" fillId="0" borderId="22" xfId="1" applyFont="1" applyBorder="1"/>
    <xf numFmtId="0" fontId="1" fillId="0" borderId="0" xfId="1"/>
    <xf numFmtId="4" fontId="4" fillId="0" borderId="4" xfId="1" applyNumberFormat="1" applyFont="1" applyBorder="1"/>
    <xf numFmtId="4" fontId="4" fillId="0" borderId="4" xfId="1" applyNumberFormat="1" applyFont="1" applyFill="1" applyBorder="1"/>
    <xf numFmtId="4" fontId="4" fillId="0" borderId="5" xfId="1" applyNumberFormat="1" applyFont="1" applyFill="1" applyBorder="1"/>
    <xf numFmtId="4" fontId="6" fillId="0" borderId="31" xfId="1" applyNumberFormat="1" applyFont="1" applyBorder="1"/>
    <xf numFmtId="4" fontId="4" fillId="0" borderId="44" xfId="1" applyNumberFormat="1" applyFont="1" applyBorder="1"/>
    <xf numFmtId="0" fontId="8" fillId="0" borderId="48" xfId="1" applyFont="1" applyBorder="1" applyAlignment="1">
      <alignment horizontal="center"/>
    </xf>
    <xf numFmtId="4" fontId="6" fillId="0" borderId="20" xfId="1" applyNumberFormat="1" applyFont="1" applyBorder="1"/>
    <xf numFmtId="4" fontId="4" fillId="3" borderId="4" xfId="1" applyNumberFormat="1" applyFont="1" applyFill="1" applyBorder="1"/>
    <xf numFmtId="0" fontId="8" fillId="4" borderId="47" xfId="1" applyFont="1" applyFill="1" applyBorder="1" applyAlignment="1">
      <alignment horizontal="center"/>
    </xf>
    <xf numFmtId="0" fontId="8" fillId="4" borderId="56" xfId="1" applyFont="1" applyFill="1" applyBorder="1" applyAlignment="1">
      <alignment horizontal="center"/>
    </xf>
    <xf numFmtId="4" fontId="6" fillId="0" borderId="0" xfId="1" applyNumberFormat="1" applyFont="1"/>
    <xf numFmtId="0" fontId="9" fillId="0" borderId="37" xfId="1" applyFont="1" applyBorder="1" applyAlignment="1">
      <alignment horizontal="center"/>
    </xf>
    <xf numFmtId="0" fontId="9" fillId="0" borderId="43" xfId="1" applyFont="1" applyBorder="1" applyAlignment="1">
      <alignment horizontal="center"/>
    </xf>
    <xf numFmtId="0" fontId="9" fillId="0" borderId="40" xfId="1" applyFont="1" applyBorder="1" applyAlignment="1">
      <alignment horizontal="center"/>
    </xf>
    <xf numFmtId="4" fontId="2" fillId="0" borderId="58" xfId="1" applyNumberFormat="1" applyFont="1" applyBorder="1"/>
    <xf numFmtId="4" fontId="0" fillId="0" borderId="0" xfId="0" applyNumberFormat="1"/>
    <xf numFmtId="49" fontId="5" fillId="0" borderId="35" xfId="1" applyNumberFormat="1" applyFont="1" applyBorder="1" applyAlignment="1">
      <alignment horizontal="center"/>
    </xf>
    <xf numFmtId="14" fontId="5" fillId="0" borderId="57" xfId="1" applyNumberFormat="1" applyFont="1" applyBorder="1" applyAlignment="1">
      <alignment horizontal="center"/>
    </xf>
    <xf numFmtId="49" fontId="5" fillId="0" borderId="59" xfId="1" applyNumberFormat="1" applyFont="1" applyBorder="1" applyAlignment="1">
      <alignment horizontal="center"/>
    </xf>
    <xf numFmtId="0" fontId="5" fillId="0" borderId="21" xfId="1" applyFont="1" applyBorder="1" applyAlignment="1">
      <alignment horizontal="center"/>
    </xf>
    <xf numFmtId="14" fontId="7" fillId="0" borderId="22" xfId="1" applyNumberFormat="1" applyFont="1" applyBorder="1" applyAlignment="1">
      <alignment horizontal="center"/>
    </xf>
    <xf numFmtId="49" fontId="7" fillId="0" borderId="24" xfId="1" applyNumberFormat="1" applyFont="1" applyBorder="1" applyAlignment="1">
      <alignment horizontal="center"/>
    </xf>
    <xf numFmtId="3" fontId="4" fillId="0" borderId="37" xfId="1" applyNumberFormat="1" applyFont="1" applyBorder="1" applyAlignment="1">
      <alignment horizontal="right"/>
    </xf>
    <xf numFmtId="3" fontId="4" fillId="0" borderId="36" xfId="1" applyNumberFormat="1" applyFont="1" applyBorder="1" applyAlignment="1">
      <alignment horizontal="right"/>
    </xf>
    <xf numFmtId="3" fontId="1" fillId="0" borderId="36" xfId="1" applyNumberFormat="1" applyFont="1" applyBorder="1" applyAlignment="1">
      <alignment horizontal="right"/>
    </xf>
    <xf numFmtId="3" fontId="1" fillId="0" borderId="33" xfId="1" applyNumberFormat="1" applyFont="1" applyBorder="1" applyAlignment="1">
      <alignment horizontal="right"/>
    </xf>
    <xf numFmtId="3" fontId="1" fillId="0" borderId="51" xfId="1" applyNumberFormat="1" applyFont="1" applyBorder="1" applyAlignment="1">
      <alignment horizontal="right"/>
    </xf>
    <xf numFmtId="3" fontId="1" fillId="0" borderId="29" xfId="1" applyNumberFormat="1" applyFont="1" applyBorder="1"/>
    <xf numFmtId="3" fontId="2" fillId="0" borderId="32" xfId="1" applyNumberFormat="1" applyFont="1" applyBorder="1"/>
    <xf numFmtId="3" fontId="4" fillId="0" borderId="60" xfId="1" applyNumberFormat="1" applyFont="1" applyBorder="1" applyAlignment="1">
      <alignment horizontal="right"/>
    </xf>
    <xf numFmtId="3" fontId="4" fillId="0" borderId="15" xfId="1" applyNumberFormat="1" applyFont="1" applyBorder="1" applyAlignment="1">
      <alignment horizontal="right"/>
    </xf>
    <xf numFmtId="3" fontId="1" fillId="0" borderId="15" xfId="1" applyNumberFormat="1" applyFont="1" applyBorder="1"/>
    <xf numFmtId="3" fontId="1" fillId="0" borderId="16" xfId="1" applyNumberFormat="1" applyFont="1" applyBorder="1"/>
    <xf numFmtId="3" fontId="1" fillId="0" borderId="57" xfId="1" applyNumberFormat="1" applyFont="1" applyBorder="1"/>
    <xf numFmtId="3" fontId="1" fillId="0" borderId="17" xfId="1" applyNumberFormat="1" applyFont="1" applyBorder="1"/>
    <xf numFmtId="3" fontId="2" fillId="0" borderId="61" xfId="1" applyNumberFormat="1" applyFont="1" applyBorder="1"/>
    <xf numFmtId="3" fontId="4" fillId="0" borderId="43" xfId="1" applyNumberFormat="1" applyFont="1" applyBorder="1" applyAlignment="1">
      <alignment horizontal="right"/>
    </xf>
    <xf numFmtId="3" fontId="4" fillId="0" borderId="41" xfId="1" applyNumberFormat="1" applyFont="1" applyBorder="1" applyAlignment="1">
      <alignment horizontal="right"/>
    </xf>
    <xf numFmtId="3" fontId="1" fillId="0" borderId="49" xfId="1" applyNumberFormat="1" applyFont="1" applyBorder="1"/>
    <xf numFmtId="3" fontId="1" fillId="0" borderId="50" xfId="1" applyNumberFormat="1" applyFont="1" applyBorder="1"/>
    <xf numFmtId="3" fontId="1" fillId="0" borderId="53" xfId="1" applyNumberFormat="1" applyFont="1" applyBorder="1"/>
    <xf numFmtId="3" fontId="1" fillId="0" borderId="55" xfId="1" applyNumberFormat="1" applyFont="1" applyBorder="1"/>
    <xf numFmtId="3" fontId="2" fillId="0" borderId="30" xfId="1" applyNumberFormat="1" applyFont="1" applyBorder="1"/>
    <xf numFmtId="3" fontId="4" fillId="0" borderId="39" xfId="1" applyNumberFormat="1" applyFont="1" applyBorder="1" applyAlignment="1">
      <alignment horizontal="right"/>
    </xf>
    <xf numFmtId="3" fontId="4" fillId="0" borderId="6" xfId="1" applyNumberFormat="1" applyFont="1" applyBorder="1" applyAlignment="1">
      <alignment horizontal="right"/>
    </xf>
    <xf numFmtId="3" fontId="1" fillId="0" borderId="6" xfId="1" applyNumberFormat="1" applyFont="1" applyBorder="1"/>
    <xf numFmtId="3" fontId="1" fillId="0" borderId="9" xfId="1" applyNumberFormat="1" applyFont="1" applyBorder="1"/>
    <xf numFmtId="3" fontId="1" fillId="0" borderId="46" xfId="1" applyNumberFormat="1" applyFont="1" applyBorder="1"/>
    <xf numFmtId="3" fontId="1" fillId="0" borderId="12" xfId="1" applyNumberFormat="1" applyFont="1" applyBorder="1"/>
    <xf numFmtId="3" fontId="4" fillId="0" borderId="40" xfId="1" applyNumberFormat="1" applyFont="1" applyBorder="1" applyAlignment="1">
      <alignment horizontal="right"/>
    </xf>
    <xf numFmtId="3" fontId="4" fillId="0" borderId="18" xfId="1" applyNumberFormat="1" applyFont="1" applyBorder="1" applyAlignment="1">
      <alignment horizontal="right"/>
    </xf>
    <xf numFmtId="3" fontId="1" fillId="0" borderId="8" xfId="1" applyNumberFormat="1" applyFont="1" applyBorder="1"/>
    <xf numFmtId="3" fontId="1" fillId="0" borderId="11" xfId="1" applyNumberFormat="1" applyFont="1" applyBorder="1"/>
    <xf numFmtId="3" fontId="1" fillId="0" borderId="52" xfId="1" applyNumberFormat="1" applyFont="1" applyBorder="1"/>
    <xf numFmtId="3" fontId="1" fillId="0" borderId="14" xfId="1" applyNumberFormat="1" applyFont="1" applyBorder="1"/>
    <xf numFmtId="3" fontId="2" fillId="0" borderId="34" xfId="1" applyNumberFormat="1" applyFont="1" applyBorder="1"/>
    <xf numFmtId="3" fontId="1" fillId="2" borderId="44" xfId="1" applyNumberFormat="1" applyFont="1" applyFill="1" applyBorder="1"/>
    <xf numFmtId="3" fontId="4" fillId="0" borderId="38" xfId="1" applyNumberFormat="1" applyFont="1" applyBorder="1" applyAlignment="1">
      <alignment horizontal="right"/>
    </xf>
    <xf numFmtId="3" fontId="4" fillId="3" borderId="38" xfId="1" applyNumberFormat="1" applyFont="1" applyFill="1" applyBorder="1" applyAlignment="1">
      <alignment horizontal="right"/>
    </xf>
    <xf numFmtId="3" fontId="1" fillId="3" borderId="3" xfId="1" applyNumberFormat="1" applyFont="1" applyFill="1" applyBorder="1"/>
    <xf numFmtId="3" fontId="1" fillId="0" borderId="3" xfId="1" applyNumberFormat="1" applyFont="1" applyBorder="1"/>
    <xf numFmtId="3" fontId="4" fillId="0" borderId="7" xfId="1" applyNumberFormat="1" applyFont="1" applyBorder="1" applyAlignment="1">
      <alignment horizontal="right"/>
    </xf>
    <xf numFmtId="3" fontId="1" fillId="0" borderId="18" xfId="1" applyNumberFormat="1" applyFont="1" applyBorder="1"/>
    <xf numFmtId="3" fontId="1" fillId="0" borderId="7" xfId="1" applyNumberFormat="1" applyFont="1" applyBorder="1"/>
    <xf numFmtId="3" fontId="1" fillId="0" borderId="10" xfId="1" applyNumberFormat="1" applyFont="1" applyBorder="1"/>
    <xf numFmtId="3" fontId="1" fillId="0" borderId="4" xfId="1" applyNumberFormat="1" applyFont="1" applyBorder="1"/>
    <xf numFmtId="3" fontId="1" fillId="0" borderId="54" xfId="1" applyNumberFormat="1" applyFont="1" applyBorder="1"/>
    <xf numFmtId="3" fontId="1" fillId="0" borderId="27" xfId="1" applyNumberFormat="1" applyFont="1" applyBorder="1"/>
    <xf numFmtId="3" fontId="1" fillId="0" borderId="13" xfId="1" applyNumberFormat="1" applyFont="1" applyBorder="1"/>
    <xf numFmtId="3" fontId="2" fillId="2" borderId="31" xfId="1" applyNumberFormat="1" applyFont="1" applyFill="1" applyBorder="1"/>
    <xf numFmtId="3" fontId="2" fillId="0" borderId="42" xfId="1" applyNumberFormat="1" applyFont="1" applyBorder="1"/>
    <xf numFmtId="3" fontId="2" fillId="0" borderId="45" xfId="1" applyNumberFormat="1" applyFont="1" applyBorder="1"/>
    <xf numFmtId="3" fontId="2" fillId="0" borderId="31" xfId="1" applyNumberFormat="1" applyFont="1" applyBorder="1"/>
    <xf numFmtId="3" fontId="1" fillId="0" borderId="15" xfId="1" applyNumberFormat="1" applyBorder="1"/>
    <xf numFmtId="3" fontId="1" fillId="0" borderId="6" xfId="1" applyNumberFormat="1" applyBorder="1"/>
    <xf numFmtId="3" fontId="1" fillId="0" borderId="7" xfId="1" applyNumberFormat="1" applyBorder="1"/>
    <xf numFmtId="3" fontId="1" fillId="0" borderId="8" xfId="1" applyNumberFormat="1" applyBorder="1"/>
    <xf numFmtId="3" fontId="1" fillId="0" borderId="16" xfId="1" applyNumberFormat="1" applyBorder="1"/>
    <xf numFmtId="3" fontId="1" fillId="0" borderId="9" xfId="1" applyNumberFormat="1" applyBorder="1"/>
    <xf numFmtId="3" fontId="1" fillId="0" borderId="10" xfId="1" applyNumberFormat="1" applyBorder="1"/>
    <xf numFmtId="3" fontId="1" fillId="0" borderId="17" xfId="1" applyNumberFormat="1" applyBorder="1"/>
    <xf numFmtId="3" fontId="1" fillId="0" borderId="12" xfId="1" applyNumberFormat="1" applyBorder="1"/>
    <xf numFmtId="3" fontId="1" fillId="0" borderId="13" xfId="1" applyNumberFormat="1" applyBorder="1"/>
    <xf numFmtId="3" fontId="6" fillId="0" borderId="45" xfId="1" applyNumberFormat="1" applyFont="1" applyBorder="1"/>
    <xf numFmtId="3" fontId="2" fillId="0" borderId="26" xfId="1" applyNumberFormat="1" applyFont="1" applyBorder="1"/>
    <xf numFmtId="3" fontId="6" fillId="0" borderId="20" xfId="1" applyNumberFormat="1" applyFont="1" applyBorder="1"/>
    <xf numFmtId="0" fontId="5" fillId="0" borderId="37" xfId="1" applyFont="1" applyBorder="1" applyAlignment="1">
      <alignment horizontal="center"/>
    </xf>
    <xf numFmtId="0" fontId="5" fillId="0" borderId="43" xfId="1" applyFont="1" applyBorder="1" applyAlignment="1">
      <alignment horizontal="center"/>
    </xf>
    <xf numFmtId="0" fontId="5" fillId="0" borderId="40" xfId="1" applyFont="1" applyBorder="1" applyAlignment="1">
      <alignment horizontal="center"/>
    </xf>
    <xf numFmtId="0" fontId="0" fillId="0" borderId="35" xfId="0" applyBorder="1"/>
    <xf numFmtId="0" fontId="5" fillId="3" borderId="21" xfId="1" applyFont="1" applyFill="1" applyBorder="1" applyAlignment="1">
      <alignment horizontal="center" wrapText="1"/>
    </xf>
    <xf numFmtId="14" fontId="5" fillId="3" borderId="27" xfId="1" applyNumberFormat="1" applyFont="1" applyFill="1" applyBorder="1" applyAlignment="1">
      <alignment horizontal="center" wrapText="1"/>
    </xf>
    <xf numFmtId="0" fontId="5" fillId="3" borderId="28" xfId="1" applyFont="1" applyFill="1" applyBorder="1" applyAlignment="1">
      <alignment horizontal="center" wrapText="1"/>
    </xf>
    <xf numFmtId="3" fontId="2" fillId="3" borderId="31" xfId="1" applyNumberFormat="1" applyFont="1" applyFill="1" applyBorder="1"/>
    <xf numFmtId="0" fontId="11" fillId="0" borderId="0" xfId="0" applyFont="1"/>
    <xf numFmtId="0" fontId="0" fillId="0" borderId="27" xfId="0" applyBorder="1"/>
    <xf numFmtId="0" fontId="9" fillId="4" borderId="62" xfId="1" applyFont="1" applyFill="1" applyBorder="1" applyAlignment="1">
      <alignment horizontal="center"/>
    </xf>
    <xf numFmtId="0" fontId="3" fillId="0" borderId="63" xfId="1" applyFont="1" applyBorder="1"/>
    <xf numFmtId="0" fontId="2" fillId="0" borderId="26" xfId="1" applyFont="1" applyBorder="1"/>
    <xf numFmtId="0" fontId="0" fillId="0" borderId="21" xfId="0" applyBorder="1"/>
    <xf numFmtId="0" fontId="0" fillId="0" borderId="28" xfId="0" applyBorder="1"/>
    <xf numFmtId="4" fontId="4" fillId="0" borderId="36" xfId="1" applyNumberFormat="1" applyFont="1" applyBorder="1"/>
    <xf numFmtId="0" fontId="0" fillId="0" borderId="18" xfId="0" applyBorder="1"/>
    <xf numFmtId="4" fontId="4" fillId="0" borderId="25" xfId="1" applyNumberFormat="1" applyFont="1" applyBorder="1"/>
    <xf numFmtId="4" fontId="4" fillId="0" borderId="33" xfId="1" applyNumberFormat="1" applyFont="1" applyBorder="1"/>
    <xf numFmtId="0" fontId="0" fillId="0" borderId="64" xfId="0" applyBorder="1"/>
    <xf numFmtId="0" fontId="0" fillId="0" borderId="0" xfId="0" applyAlignment="1">
      <alignment horizontal="center"/>
    </xf>
    <xf numFmtId="3" fontId="1" fillId="0" borderId="18" xfId="1" applyNumberFormat="1" applyBorder="1"/>
    <xf numFmtId="0" fontId="8" fillId="4" borderId="56" xfId="1" applyFont="1" applyFill="1" applyBorder="1" applyAlignment="1">
      <alignment horizontal="center" wrapText="1"/>
    </xf>
    <xf numFmtId="4" fontId="10" fillId="0" borderId="26" xfId="1" applyNumberFormat="1" applyFont="1" applyBorder="1"/>
    <xf numFmtId="3" fontId="2" fillId="0" borderId="28" xfId="1" applyNumberFormat="1" applyFont="1" applyBorder="1"/>
    <xf numFmtId="4" fontId="4" fillId="0" borderId="29" xfId="1" applyNumberFormat="1" applyFont="1" applyBorder="1"/>
    <xf numFmtId="0" fontId="0" fillId="0" borderId="65" xfId="0" applyBorder="1"/>
    <xf numFmtId="3" fontId="1" fillId="0" borderId="65" xfId="1" applyNumberFormat="1" applyBorder="1"/>
    <xf numFmtId="0" fontId="12" fillId="0" borderId="0" xfId="0" applyFont="1"/>
  </cellXfs>
  <cellStyles count="2">
    <cellStyle name="Normální" xfId="0" builtinId="0"/>
    <cellStyle name="Normální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91"/>
  <sheetViews>
    <sheetView tabSelected="1" workbookViewId="0">
      <selection activeCell="H33" sqref="H33"/>
    </sheetView>
  </sheetViews>
  <sheetFormatPr defaultRowHeight="15" x14ac:dyDescent="0.25"/>
  <cols>
    <col min="1" max="1" width="19.7109375" customWidth="1"/>
    <col min="2" max="2" width="13.7109375" customWidth="1"/>
    <col min="3" max="3" width="11.7109375" customWidth="1"/>
    <col min="4" max="4" width="15.7109375" customWidth="1"/>
    <col min="5" max="5" width="12.140625" customWidth="1"/>
    <col min="6" max="6" width="12.28515625" customWidth="1"/>
    <col min="8" max="8" width="13" customWidth="1"/>
    <col min="9" max="9" width="11.5703125" customWidth="1"/>
    <col min="10" max="10" width="15.7109375" customWidth="1"/>
    <col min="11" max="12" width="11.5703125" customWidth="1"/>
    <col min="13" max="13" width="11.85546875" customWidth="1"/>
    <col min="14" max="14" width="14.140625" customWidth="1"/>
    <col min="15" max="15" width="16.7109375" customWidth="1"/>
    <col min="17" max="17" width="20.5703125" customWidth="1"/>
    <col min="18" max="19" width="14.7109375" customWidth="1"/>
    <col min="20" max="20" width="11.85546875" customWidth="1"/>
    <col min="21" max="21" width="13.5703125" customWidth="1"/>
    <col min="23" max="23" width="18.85546875" customWidth="1"/>
    <col min="24" max="24" width="19.85546875" customWidth="1"/>
  </cols>
  <sheetData>
    <row r="1" spans="1:24" s="1" customFormat="1" ht="15.75" x14ac:dyDescent="0.25">
      <c r="H1" s="150" t="s">
        <v>66</v>
      </c>
    </row>
    <row r="2" spans="1:24" s="1" customFormat="1" ht="18.75" x14ac:dyDescent="0.3">
      <c r="A2" s="130" t="s">
        <v>63</v>
      </c>
    </row>
    <row r="3" spans="1:24" s="1" customFormat="1" ht="15.75" thickBot="1" x14ac:dyDescent="0.3">
      <c r="B3" s="125"/>
    </row>
    <row r="4" spans="1:24" ht="15.75" thickBot="1" x14ac:dyDescent="0.3">
      <c r="A4" s="15"/>
      <c r="B4" s="30"/>
      <c r="C4" s="122" t="s">
        <v>0</v>
      </c>
      <c r="D4" s="123"/>
      <c r="E4" s="123"/>
      <c r="F4" s="124"/>
      <c r="G4" s="55"/>
      <c r="H4" s="23" t="s">
        <v>1</v>
      </c>
      <c r="P4" s="1"/>
      <c r="Q4" s="1"/>
      <c r="R4" s="1"/>
      <c r="S4" s="1"/>
      <c r="T4" s="1"/>
      <c r="U4" s="1"/>
      <c r="V4" s="1"/>
      <c r="W4" s="1"/>
      <c r="X4" s="1"/>
    </row>
    <row r="5" spans="1:24" x14ac:dyDescent="0.25">
      <c r="A5" s="16" t="s">
        <v>5</v>
      </c>
      <c r="B5" s="28" t="s">
        <v>6</v>
      </c>
      <c r="C5" s="53" t="s">
        <v>7</v>
      </c>
      <c r="D5" s="28" t="s">
        <v>8</v>
      </c>
      <c r="E5" s="6" t="s">
        <v>9</v>
      </c>
      <c r="F5" s="21" t="s">
        <v>10</v>
      </c>
      <c r="G5" s="56" t="s">
        <v>11</v>
      </c>
      <c r="H5" s="24" t="s">
        <v>12</v>
      </c>
      <c r="P5" s="1"/>
      <c r="Q5" s="1"/>
      <c r="R5" s="1"/>
      <c r="S5" s="1"/>
      <c r="T5" s="1"/>
      <c r="U5" s="1"/>
      <c r="V5" s="1"/>
      <c r="W5" s="1"/>
      <c r="X5" s="1"/>
    </row>
    <row r="6" spans="1:24" ht="15.75" thickBot="1" x14ac:dyDescent="0.3">
      <c r="A6" s="17"/>
      <c r="B6" s="29" t="s">
        <v>58</v>
      </c>
      <c r="C6" s="54" t="s">
        <v>19</v>
      </c>
      <c r="D6" s="52" t="s">
        <v>20</v>
      </c>
      <c r="E6" s="7" t="s">
        <v>21</v>
      </c>
      <c r="F6" s="22" t="s">
        <v>17</v>
      </c>
      <c r="G6" s="57" t="s">
        <v>0</v>
      </c>
      <c r="H6" s="25"/>
      <c r="P6" s="1"/>
    </row>
    <row r="7" spans="1:24" ht="15.75" thickBot="1" x14ac:dyDescent="0.3">
      <c r="A7" s="27" t="s">
        <v>26</v>
      </c>
      <c r="B7" s="58">
        <v>78971785.849999994</v>
      </c>
      <c r="C7" s="65">
        <v>70331.899999999994</v>
      </c>
      <c r="D7" s="72">
        <v>1793438.75</v>
      </c>
      <c r="E7" s="79">
        <v>57214.1</v>
      </c>
      <c r="F7" s="85">
        <v>70008</v>
      </c>
      <c r="G7" s="85">
        <v>0</v>
      </c>
      <c r="H7" s="92">
        <f>C7+D7+E7+F7+G7</f>
        <v>1990992.75</v>
      </c>
      <c r="P7" s="1"/>
    </row>
    <row r="8" spans="1:24" ht="15.75" thickBot="1" x14ac:dyDescent="0.3">
      <c r="A8" s="26" t="s">
        <v>28</v>
      </c>
      <c r="B8" s="59">
        <v>82436890.890000001</v>
      </c>
      <c r="C8" s="66">
        <v>0</v>
      </c>
      <c r="D8" s="73">
        <v>0</v>
      </c>
      <c r="E8" s="80">
        <v>10336.39</v>
      </c>
      <c r="F8" s="86">
        <v>0</v>
      </c>
      <c r="G8" s="86">
        <v>0</v>
      </c>
      <c r="H8" s="92">
        <f t="shared" ref="H8:H28" si="0">C8+D8+E8+F8+G8</f>
        <v>10336.39</v>
      </c>
      <c r="P8" s="1"/>
    </row>
    <row r="9" spans="1:24" ht="15.75" thickBot="1" x14ac:dyDescent="0.3">
      <c r="A9" s="26" t="s">
        <v>31</v>
      </c>
      <c r="B9" s="59">
        <v>270152999.22000003</v>
      </c>
      <c r="C9" s="66">
        <v>0</v>
      </c>
      <c r="D9" s="73">
        <v>1246637.6299999999</v>
      </c>
      <c r="E9" s="80">
        <v>198720.71</v>
      </c>
      <c r="F9" s="86">
        <v>0</v>
      </c>
      <c r="G9" s="86">
        <v>0</v>
      </c>
      <c r="H9" s="92">
        <f t="shared" si="0"/>
        <v>1445358.3399999999</v>
      </c>
      <c r="P9" s="1"/>
    </row>
    <row r="10" spans="1:24" ht="15.75" thickBot="1" x14ac:dyDescent="0.3">
      <c r="A10" s="26" t="s">
        <v>33</v>
      </c>
      <c r="B10" s="59">
        <v>195402075.06999999</v>
      </c>
      <c r="C10" s="66">
        <v>1490466</v>
      </c>
      <c r="D10" s="73">
        <v>2724951.01</v>
      </c>
      <c r="E10" s="80">
        <v>100452.23</v>
      </c>
      <c r="F10" s="86">
        <v>0</v>
      </c>
      <c r="G10" s="86">
        <v>0</v>
      </c>
      <c r="H10" s="92">
        <f t="shared" si="0"/>
        <v>4315869.24</v>
      </c>
      <c r="P10" s="1"/>
    </row>
    <row r="11" spans="1:24" ht="15.75" thickBot="1" x14ac:dyDescent="0.3">
      <c r="A11" s="26" t="s">
        <v>34</v>
      </c>
      <c r="B11" s="59">
        <v>14118001.890000001</v>
      </c>
      <c r="C11" s="66">
        <v>0</v>
      </c>
      <c r="D11" s="73">
        <v>0</v>
      </c>
      <c r="E11" s="80">
        <v>873.5</v>
      </c>
      <c r="F11" s="86">
        <v>0</v>
      </c>
      <c r="G11" s="86">
        <v>0</v>
      </c>
      <c r="H11" s="92">
        <f t="shared" si="0"/>
        <v>873.5</v>
      </c>
      <c r="P11" s="1"/>
    </row>
    <row r="12" spans="1:24" ht="15.75" thickBot="1" x14ac:dyDescent="0.3">
      <c r="A12" s="26" t="s">
        <v>35</v>
      </c>
      <c r="B12" s="59">
        <v>34378905.990000002</v>
      </c>
      <c r="C12" s="66">
        <v>0</v>
      </c>
      <c r="D12" s="73">
        <v>722853.56</v>
      </c>
      <c r="E12" s="80">
        <v>18343.45</v>
      </c>
      <c r="F12" s="86">
        <v>0</v>
      </c>
      <c r="G12" s="86">
        <v>0</v>
      </c>
      <c r="H12" s="92">
        <f t="shared" si="0"/>
        <v>741197.01</v>
      </c>
      <c r="P12" s="1"/>
    </row>
    <row r="13" spans="1:24" ht="15.75" thickBot="1" x14ac:dyDescent="0.3">
      <c r="A13" s="26" t="s">
        <v>36</v>
      </c>
      <c r="B13" s="59">
        <v>7603724.5999999996</v>
      </c>
      <c r="C13" s="66">
        <v>0</v>
      </c>
      <c r="D13" s="73">
        <v>0</v>
      </c>
      <c r="E13" s="80">
        <v>1310.25</v>
      </c>
      <c r="F13" s="86">
        <v>0</v>
      </c>
      <c r="G13" s="86">
        <v>0</v>
      </c>
      <c r="H13" s="92">
        <f t="shared" si="0"/>
        <v>1310.25</v>
      </c>
      <c r="P13" s="1"/>
    </row>
    <row r="14" spans="1:24" ht="15.75" thickBot="1" x14ac:dyDescent="0.3">
      <c r="A14" s="26" t="s">
        <v>37</v>
      </c>
      <c r="B14" s="59">
        <v>2182217.7999999998</v>
      </c>
      <c r="C14" s="66">
        <v>0</v>
      </c>
      <c r="D14" s="73">
        <v>0</v>
      </c>
      <c r="E14" s="80">
        <v>727.91</v>
      </c>
      <c r="F14" s="86">
        <v>0</v>
      </c>
      <c r="G14" s="86">
        <v>0</v>
      </c>
      <c r="H14" s="92">
        <f t="shared" si="0"/>
        <v>727.91</v>
      </c>
      <c r="P14" s="1"/>
    </row>
    <row r="15" spans="1:24" ht="15.75" thickBot="1" x14ac:dyDescent="0.3">
      <c r="A15" s="26" t="s">
        <v>38</v>
      </c>
      <c r="B15" s="59">
        <v>90020198.590000004</v>
      </c>
      <c r="C15" s="66">
        <v>0</v>
      </c>
      <c r="D15" s="73">
        <v>187801.09</v>
      </c>
      <c r="E15" s="80">
        <v>50517.279999999999</v>
      </c>
      <c r="F15" s="86">
        <v>6098.14</v>
      </c>
      <c r="G15" s="86">
        <v>0</v>
      </c>
      <c r="H15" s="92">
        <f t="shared" si="0"/>
        <v>244416.51</v>
      </c>
      <c r="P15" s="1"/>
    </row>
    <row r="16" spans="1:24" ht="15.75" thickBot="1" x14ac:dyDescent="0.3">
      <c r="A16" s="26" t="s">
        <v>39</v>
      </c>
      <c r="B16" s="59">
        <v>2320426.9</v>
      </c>
      <c r="C16" s="66">
        <v>0</v>
      </c>
      <c r="D16" s="73">
        <v>0</v>
      </c>
      <c r="E16" s="80">
        <v>1455.83</v>
      </c>
      <c r="F16" s="86">
        <v>0</v>
      </c>
      <c r="G16" s="86">
        <v>0</v>
      </c>
      <c r="H16" s="92">
        <f t="shared" si="0"/>
        <v>1455.83</v>
      </c>
      <c r="P16" s="1"/>
    </row>
    <row r="17" spans="1:16" ht="15.75" thickBot="1" x14ac:dyDescent="0.3">
      <c r="A17" s="26" t="s">
        <v>40</v>
      </c>
      <c r="B17" s="59">
        <v>827602.87</v>
      </c>
      <c r="C17" s="66">
        <v>0</v>
      </c>
      <c r="D17" s="73">
        <v>0</v>
      </c>
      <c r="E17" s="80">
        <v>291.17</v>
      </c>
      <c r="F17" s="86">
        <v>0</v>
      </c>
      <c r="G17" s="86">
        <v>0</v>
      </c>
      <c r="H17" s="92">
        <f t="shared" si="0"/>
        <v>291.17</v>
      </c>
      <c r="P17" s="1"/>
    </row>
    <row r="18" spans="1:16" ht="15.75" thickBot="1" x14ac:dyDescent="0.3">
      <c r="A18" s="26" t="s">
        <v>42</v>
      </c>
      <c r="B18" s="59">
        <v>16333140.220000001</v>
      </c>
      <c r="C18" s="66">
        <v>0</v>
      </c>
      <c r="D18" s="73">
        <v>0</v>
      </c>
      <c r="E18" s="80">
        <v>291.17</v>
      </c>
      <c r="F18" s="86">
        <v>0</v>
      </c>
      <c r="G18" s="86">
        <v>0</v>
      </c>
      <c r="H18" s="92">
        <f t="shared" si="0"/>
        <v>291.17</v>
      </c>
      <c r="P18" s="1"/>
    </row>
    <row r="19" spans="1:16" ht="15.75" thickBot="1" x14ac:dyDescent="0.3">
      <c r="A19" s="26" t="s">
        <v>43</v>
      </c>
      <c r="B19" s="59">
        <v>5281537.47</v>
      </c>
      <c r="C19" s="66">
        <v>0</v>
      </c>
      <c r="D19" s="73">
        <v>0</v>
      </c>
      <c r="E19" s="80">
        <v>0</v>
      </c>
      <c r="F19" s="86">
        <v>0</v>
      </c>
      <c r="G19" s="86">
        <v>0</v>
      </c>
      <c r="H19" s="92">
        <f t="shared" si="0"/>
        <v>0</v>
      </c>
      <c r="P19" s="1"/>
    </row>
    <row r="20" spans="1:16" ht="15.75" thickBot="1" x14ac:dyDescent="0.3">
      <c r="A20" s="4" t="s">
        <v>44</v>
      </c>
      <c r="B20" s="59">
        <v>6107554.5999999996</v>
      </c>
      <c r="C20" s="66">
        <v>0</v>
      </c>
      <c r="D20" s="73">
        <v>0</v>
      </c>
      <c r="E20" s="80">
        <v>145.58000000000001</v>
      </c>
      <c r="F20" s="86">
        <v>0</v>
      </c>
      <c r="G20" s="86">
        <v>0</v>
      </c>
      <c r="H20" s="92">
        <f t="shared" si="0"/>
        <v>145.58000000000001</v>
      </c>
      <c r="P20" s="1"/>
    </row>
    <row r="21" spans="1:16" ht="15.75" thickBot="1" x14ac:dyDescent="0.3">
      <c r="A21" s="4" t="s">
        <v>45</v>
      </c>
      <c r="B21" s="59">
        <v>8062694.6100000003</v>
      </c>
      <c r="C21" s="66">
        <v>0</v>
      </c>
      <c r="D21" s="73">
        <v>0</v>
      </c>
      <c r="E21" s="80">
        <v>2038.16</v>
      </c>
      <c r="F21" s="86">
        <v>0</v>
      </c>
      <c r="G21" s="86">
        <v>0</v>
      </c>
      <c r="H21" s="92">
        <f t="shared" si="0"/>
        <v>2038.16</v>
      </c>
      <c r="P21" s="1"/>
    </row>
    <row r="22" spans="1:16" ht="15.75" thickBot="1" x14ac:dyDescent="0.3">
      <c r="A22" s="26" t="s">
        <v>46</v>
      </c>
      <c r="B22" s="59">
        <v>7574111.0999999996</v>
      </c>
      <c r="C22" s="66">
        <v>0</v>
      </c>
      <c r="D22" s="73">
        <v>0</v>
      </c>
      <c r="E22" s="80">
        <v>3202.82</v>
      </c>
      <c r="F22" s="86">
        <v>0</v>
      </c>
      <c r="G22" s="86">
        <v>0</v>
      </c>
      <c r="H22" s="92">
        <f t="shared" si="0"/>
        <v>3202.82</v>
      </c>
      <c r="P22" s="1"/>
    </row>
    <row r="23" spans="1:16" ht="15.75" thickBot="1" x14ac:dyDescent="0.3">
      <c r="A23" s="26" t="s">
        <v>47</v>
      </c>
      <c r="B23" s="59">
        <v>1682667.9</v>
      </c>
      <c r="C23" s="66">
        <v>0</v>
      </c>
      <c r="D23" s="73">
        <v>0</v>
      </c>
      <c r="E23" s="80">
        <v>582.33000000000004</v>
      </c>
      <c r="F23" s="86">
        <v>0</v>
      </c>
      <c r="G23" s="86">
        <v>0</v>
      </c>
      <c r="H23" s="92">
        <f t="shared" si="0"/>
        <v>582.33000000000004</v>
      </c>
      <c r="P23" s="1"/>
    </row>
    <row r="24" spans="1:16" ht="15.75" thickBot="1" x14ac:dyDescent="0.3">
      <c r="A24" s="26" t="s">
        <v>48</v>
      </c>
      <c r="B24" s="59">
        <v>11305303.539999999</v>
      </c>
      <c r="C24" s="66">
        <v>0</v>
      </c>
      <c r="D24" s="73">
        <v>0</v>
      </c>
      <c r="E24" s="80">
        <v>145.58000000000001</v>
      </c>
      <c r="F24" s="86">
        <v>0</v>
      </c>
      <c r="G24" s="86">
        <v>5886</v>
      </c>
      <c r="H24" s="92">
        <f t="shared" si="0"/>
        <v>6031.58</v>
      </c>
      <c r="P24" s="1"/>
    </row>
    <row r="25" spans="1:16" ht="15.75" thickBot="1" x14ac:dyDescent="0.3">
      <c r="A25" s="4" t="s">
        <v>50</v>
      </c>
      <c r="B25" s="59">
        <v>13565151.789999999</v>
      </c>
      <c r="C25" s="66">
        <v>0</v>
      </c>
      <c r="D25" s="73">
        <v>0</v>
      </c>
      <c r="E25" s="80">
        <v>0</v>
      </c>
      <c r="F25" s="86">
        <v>0</v>
      </c>
      <c r="G25" s="86">
        <v>0</v>
      </c>
      <c r="H25" s="92">
        <f t="shared" si="0"/>
        <v>0</v>
      </c>
      <c r="P25" s="1"/>
    </row>
    <row r="26" spans="1:16" ht="15.75" thickBot="1" x14ac:dyDescent="0.3">
      <c r="A26" s="26" t="s">
        <v>51</v>
      </c>
      <c r="B26" s="60">
        <v>21750157.719999999</v>
      </c>
      <c r="C26" s="67">
        <v>0</v>
      </c>
      <c r="D26" s="74">
        <v>0</v>
      </c>
      <c r="E26" s="81">
        <v>1164.67</v>
      </c>
      <c r="F26" s="87">
        <v>0</v>
      </c>
      <c r="G26" s="98">
        <v>0</v>
      </c>
      <c r="H26" s="92">
        <f t="shared" si="0"/>
        <v>1164.67</v>
      </c>
      <c r="P26" s="1"/>
    </row>
    <row r="27" spans="1:16" ht="15.75" thickBot="1" x14ac:dyDescent="0.3">
      <c r="A27" s="4" t="s">
        <v>52</v>
      </c>
      <c r="B27" s="61">
        <v>8098624.7800000003</v>
      </c>
      <c r="C27" s="68">
        <v>0</v>
      </c>
      <c r="D27" s="75">
        <v>0</v>
      </c>
      <c r="E27" s="82">
        <v>6428.66</v>
      </c>
      <c r="F27" s="88">
        <v>0</v>
      </c>
      <c r="G27" s="98">
        <v>0</v>
      </c>
      <c r="H27" s="92">
        <f t="shared" si="0"/>
        <v>6428.66</v>
      </c>
      <c r="P27" s="1"/>
    </row>
    <row r="28" spans="1:16" ht="15.75" thickBot="1" x14ac:dyDescent="0.3">
      <c r="A28" s="4" t="s">
        <v>54</v>
      </c>
      <c r="B28" s="62">
        <v>15549037.85</v>
      </c>
      <c r="C28" s="69">
        <v>0</v>
      </c>
      <c r="D28" s="76">
        <v>0</v>
      </c>
      <c r="E28" s="83">
        <v>291.17</v>
      </c>
      <c r="F28" s="89">
        <v>0</v>
      </c>
      <c r="G28" s="101">
        <v>0</v>
      </c>
      <c r="H28" s="92">
        <f t="shared" si="0"/>
        <v>291.17</v>
      </c>
      <c r="P28" s="1"/>
    </row>
    <row r="29" spans="1:16" ht="15.75" thickBot="1" x14ac:dyDescent="0.3">
      <c r="A29" s="5" t="s">
        <v>55</v>
      </c>
      <c r="B29" s="63">
        <v>3287308.45</v>
      </c>
      <c r="C29" s="70">
        <v>0</v>
      </c>
      <c r="D29" s="77">
        <v>0</v>
      </c>
      <c r="E29" s="84">
        <v>0</v>
      </c>
      <c r="F29" s="90">
        <v>0</v>
      </c>
      <c r="G29" s="103">
        <v>0</v>
      </c>
      <c r="H29" s="92">
        <v>0</v>
      </c>
      <c r="P29" s="1"/>
    </row>
    <row r="30" spans="1:16" ht="16.5" thickTop="1" thickBot="1" x14ac:dyDescent="0.3">
      <c r="A30" s="18" t="s">
        <v>56</v>
      </c>
      <c r="B30" s="64">
        <f t="shared" ref="B30:K30" si="1">SUM(B7:B29)</f>
        <v>897012119.70000005</v>
      </c>
      <c r="C30" s="71">
        <f t="shared" si="1"/>
        <v>1560797.9</v>
      </c>
      <c r="D30" s="78">
        <f t="shared" si="1"/>
        <v>6675682.0399999991</v>
      </c>
      <c r="E30" s="12">
        <f t="shared" si="1"/>
        <v>454532.9599999999</v>
      </c>
      <c r="F30" s="91">
        <f t="shared" si="1"/>
        <v>76106.14</v>
      </c>
      <c r="G30" s="91">
        <f t="shared" si="1"/>
        <v>5886</v>
      </c>
      <c r="H30" s="105">
        <f t="shared" si="1"/>
        <v>8773005.040000001</v>
      </c>
      <c r="P30" s="1"/>
    </row>
    <row r="31" spans="1:16" ht="15.75" thickTop="1" x14ac:dyDescent="0.25">
      <c r="A31" s="1"/>
      <c r="B31" s="50"/>
      <c r="C31" s="1"/>
      <c r="D31" s="1"/>
      <c r="E31" s="1"/>
      <c r="F31" s="51"/>
      <c r="G31" s="51"/>
      <c r="H31" s="1"/>
      <c r="I31" s="1"/>
      <c r="J31" s="1"/>
      <c r="K31" s="1"/>
      <c r="L31" s="1"/>
      <c r="M31" s="1"/>
      <c r="N31" s="1"/>
      <c r="O31" s="1"/>
      <c r="P31" s="1"/>
    </row>
    <row r="32" spans="1:16" x14ac:dyDescent="0.25">
      <c r="A32" s="1"/>
      <c r="B32" s="1"/>
      <c r="C32" s="1"/>
      <c r="D32" s="1"/>
      <c r="E32" s="1"/>
      <c r="F32" s="1"/>
      <c r="G32" s="1"/>
      <c r="H32" s="1"/>
      <c r="I32" s="1"/>
      <c r="J32" s="51"/>
      <c r="K32" s="1"/>
      <c r="L32" s="1"/>
      <c r="M32" s="1"/>
      <c r="N32" s="1"/>
      <c r="O32" s="1"/>
      <c r="P32" s="1"/>
    </row>
    <row r="33" spans="1:24" ht="15.75" thickBot="1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33"/>
      <c r="R33" s="35"/>
      <c r="S33" s="35"/>
      <c r="T33" s="35"/>
      <c r="U33" s="33"/>
      <c r="V33" s="35"/>
      <c r="W33" s="1"/>
      <c r="X33" s="1"/>
    </row>
    <row r="34" spans="1:24" x14ac:dyDescent="0.25">
      <c r="A34" s="15"/>
      <c r="B34" s="122" t="s">
        <v>2</v>
      </c>
      <c r="C34" s="123"/>
      <c r="D34" s="123"/>
      <c r="E34" s="124"/>
      <c r="F34" s="10" t="s">
        <v>1</v>
      </c>
      <c r="G34" s="126" t="s">
        <v>3</v>
      </c>
      <c r="H34" s="14" t="s">
        <v>4</v>
      </c>
      <c r="I34" s="1"/>
      <c r="J34" s="1"/>
      <c r="K34" s="1"/>
      <c r="L34" s="1"/>
      <c r="M34" s="1"/>
      <c r="N34" s="1"/>
      <c r="O34" s="1"/>
      <c r="P34" s="1"/>
      <c r="Q34" s="35"/>
      <c r="R34" s="35"/>
      <c r="S34" s="35"/>
      <c r="T34" s="35"/>
      <c r="U34" s="35"/>
      <c r="V34" s="35"/>
      <c r="W34" s="1"/>
      <c r="X34" s="1"/>
    </row>
    <row r="35" spans="1:24" x14ac:dyDescent="0.25">
      <c r="A35" s="16" t="s">
        <v>5</v>
      </c>
      <c r="B35" s="8" t="s">
        <v>13</v>
      </c>
      <c r="C35" s="2" t="s">
        <v>14</v>
      </c>
      <c r="D35" s="19" t="s">
        <v>14</v>
      </c>
      <c r="E35" s="21" t="s">
        <v>15</v>
      </c>
      <c r="F35" s="11" t="s">
        <v>16</v>
      </c>
      <c r="G35" s="127" t="s">
        <v>17</v>
      </c>
      <c r="H35" s="31" t="s">
        <v>18</v>
      </c>
      <c r="I35" s="1"/>
      <c r="J35" s="1"/>
      <c r="K35" s="1"/>
      <c r="L35" s="1"/>
      <c r="M35" s="1"/>
      <c r="N35" s="1"/>
      <c r="O35" s="1"/>
      <c r="P35" s="1"/>
      <c r="Q35" s="1"/>
      <c r="R35" s="51"/>
      <c r="S35" s="1"/>
      <c r="T35" s="1"/>
      <c r="U35" s="1"/>
      <c r="V35" s="1"/>
      <c r="W35" s="1"/>
      <c r="X35" s="1"/>
    </row>
    <row r="36" spans="1:24" ht="25.5" thickBot="1" x14ac:dyDescent="0.3">
      <c r="A36" s="17"/>
      <c r="B36" s="9" t="s">
        <v>22</v>
      </c>
      <c r="C36" s="3" t="s">
        <v>20</v>
      </c>
      <c r="D36" s="20" t="s">
        <v>23</v>
      </c>
      <c r="E36" s="22" t="s">
        <v>24</v>
      </c>
      <c r="F36" s="13"/>
      <c r="G36" s="128" t="s">
        <v>25</v>
      </c>
      <c r="H36" s="32" t="s">
        <v>59</v>
      </c>
      <c r="I36" s="1"/>
      <c r="J36" s="1"/>
      <c r="K36" s="1"/>
      <c r="L36" s="1"/>
      <c r="M36" s="1"/>
      <c r="N36" s="1"/>
      <c r="O36" s="1"/>
      <c r="P36" s="1"/>
      <c r="Q36" s="1"/>
      <c r="R36" s="51"/>
    </row>
    <row r="37" spans="1:24" ht="15.75" thickBot="1" x14ac:dyDescent="0.3">
      <c r="A37" s="27" t="s">
        <v>26</v>
      </c>
      <c r="B37" s="72">
        <v>584694.19999999995</v>
      </c>
      <c r="C37" s="93">
        <v>0</v>
      </c>
      <c r="D37" s="94">
        <v>17298.900000000001</v>
      </c>
      <c r="E37" s="93"/>
      <c r="F37" s="92">
        <f>B37+C37+D37+E37</f>
        <v>601993.1</v>
      </c>
      <c r="G37" s="95">
        <v>0</v>
      </c>
      <c r="H37" s="96">
        <f>B7+H7-F37-G37</f>
        <v>80360785.5</v>
      </c>
    </row>
    <row r="38" spans="1:24" ht="15.75" thickBot="1" x14ac:dyDescent="0.3">
      <c r="A38" s="26" t="s">
        <v>28</v>
      </c>
      <c r="B38" s="73">
        <v>0</v>
      </c>
      <c r="C38" s="97">
        <v>62311.48</v>
      </c>
      <c r="D38" s="97">
        <v>10970</v>
      </c>
      <c r="E38" s="97">
        <v>10633</v>
      </c>
      <c r="F38" s="92">
        <f t="shared" ref="F38:F59" si="2">B38+C38+D38+E38</f>
        <v>83914.48000000001</v>
      </c>
      <c r="G38" s="95">
        <v>0</v>
      </c>
      <c r="H38" s="96">
        <f>B8+H8-F38-G38</f>
        <v>82363312.799999997</v>
      </c>
    </row>
    <row r="39" spans="1:24" ht="15.75" thickBot="1" x14ac:dyDescent="0.3">
      <c r="A39" s="26" t="s">
        <v>31</v>
      </c>
      <c r="B39" s="73">
        <v>389943</v>
      </c>
      <c r="C39" s="97">
        <v>0</v>
      </c>
      <c r="D39" s="97">
        <v>300191</v>
      </c>
      <c r="E39" s="97">
        <v>876750</v>
      </c>
      <c r="F39" s="92">
        <f t="shared" si="2"/>
        <v>1566884</v>
      </c>
      <c r="G39" s="95">
        <v>0</v>
      </c>
      <c r="H39" s="96">
        <f>B9+H9-F39-G39</f>
        <v>270031473.56</v>
      </c>
    </row>
    <row r="40" spans="1:24" ht="15.75" thickBot="1" x14ac:dyDescent="0.3">
      <c r="A40" s="26" t="s">
        <v>33</v>
      </c>
      <c r="B40" s="73">
        <v>127010.22</v>
      </c>
      <c r="C40" s="97">
        <v>0</v>
      </c>
      <c r="D40" s="97">
        <v>0</v>
      </c>
      <c r="E40" s="97">
        <v>2115468.11</v>
      </c>
      <c r="F40" s="92">
        <f t="shared" si="2"/>
        <v>2242478.33</v>
      </c>
      <c r="G40" s="95">
        <v>0</v>
      </c>
      <c r="H40" s="96">
        <f>B10+H10-F40-G40</f>
        <v>197475465.97999999</v>
      </c>
    </row>
    <row r="41" spans="1:24" ht="15.75" thickBot="1" x14ac:dyDescent="0.3">
      <c r="A41" s="26" t="s">
        <v>34</v>
      </c>
      <c r="B41" s="73">
        <v>0</v>
      </c>
      <c r="C41" s="97">
        <v>0</v>
      </c>
      <c r="D41" s="97">
        <v>29600</v>
      </c>
      <c r="E41" s="97">
        <v>0</v>
      </c>
      <c r="F41" s="92">
        <f t="shared" si="2"/>
        <v>29600</v>
      </c>
      <c r="G41" s="95">
        <v>2500000</v>
      </c>
      <c r="H41" s="96">
        <f>B11+H11-F41-G41</f>
        <v>11589275.390000001</v>
      </c>
    </row>
    <row r="42" spans="1:24" ht="15.75" thickBot="1" x14ac:dyDescent="0.3">
      <c r="A42" s="26" t="s">
        <v>35</v>
      </c>
      <c r="B42" s="73">
        <v>0</v>
      </c>
      <c r="C42" s="97">
        <v>0</v>
      </c>
      <c r="D42" s="97">
        <v>0</v>
      </c>
      <c r="E42" s="97">
        <v>4334.8500000000004</v>
      </c>
      <c r="F42" s="92">
        <f t="shared" si="2"/>
        <v>4334.8500000000004</v>
      </c>
      <c r="G42" s="95">
        <v>0</v>
      </c>
      <c r="H42" s="96">
        <f>B12+H12-F42-G42</f>
        <v>35115768.149999999</v>
      </c>
    </row>
    <row r="43" spans="1:24" ht="15.75" thickBot="1" x14ac:dyDescent="0.3">
      <c r="A43" s="26" t="s">
        <v>36</v>
      </c>
      <c r="B43" s="73">
        <v>0</v>
      </c>
      <c r="C43" s="97">
        <v>0</v>
      </c>
      <c r="D43" s="97">
        <v>0</v>
      </c>
      <c r="E43" s="97">
        <v>0</v>
      </c>
      <c r="F43" s="92">
        <f t="shared" si="2"/>
        <v>0</v>
      </c>
      <c r="G43" s="95">
        <v>0</v>
      </c>
      <c r="H43" s="96">
        <f>B13+H13-F43-G43</f>
        <v>7605034.8499999996</v>
      </c>
    </row>
    <row r="44" spans="1:24" ht="15.75" thickBot="1" x14ac:dyDescent="0.3">
      <c r="A44" s="26" t="s">
        <v>37</v>
      </c>
      <c r="B44" s="73">
        <v>0</v>
      </c>
      <c r="C44" s="97">
        <v>0</v>
      </c>
      <c r="D44" s="97">
        <v>0</v>
      </c>
      <c r="E44" s="97">
        <v>9180.6</v>
      </c>
      <c r="F44" s="92">
        <f t="shared" si="2"/>
        <v>9180.6</v>
      </c>
      <c r="G44" s="95">
        <v>0</v>
      </c>
      <c r="H44" s="96">
        <f>B14+H14-F44-G44</f>
        <v>2173765.11</v>
      </c>
    </row>
    <row r="45" spans="1:24" ht="15.75" thickBot="1" x14ac:dyDescent="0.3">
      <c r="A45" s="26" t="s">
        <v>38</v>
      </c>
      <c r="B45" s="73">
        <v>0</v>
      </c>
      <c r="C45" s="97">
        <v>0</v>
      </c>
      <c r="D45" s="97">
        <v>0</v>
      </c>
      <c r="E45" s="97">
        <v>48852.18</v>
      </c>
      <c r="F45" s="92">
        <f t="shared" si="2"/>
        <v>48852.18</v>
      </c>
      <c r="G45" s="95">
        <v>0</v>
      </c>
      <c r="H45" s="96">
        <f>B15+H15-F45-G45</f>
        <v>90215762.920000002</v>
      </c>
    </row>
    <row r="46" spans="1:24" ht="15.75" thickBot="1" x14ac:dyDescent="0.3">
      <c r="A46" s="26" t="s">
        <v>39</v>
      </c>
      <c r="B46" s="73">
        <v>0</v>
      </c>
      <c r="C46" s="97">
        <v>0</v>
      </c>
      <c r="D46" s="97">
        <v>0</v>
      </c>
      <c r="E46" s="97">
        <v>13149</v>
      </c>
      <c r="F46" s="92">
        <f t="shared" si="2"/>
        <v>13149</v>
      </c>
      <c r="G46" s="95">
        <v>0</v>
      </c>
      <c r="H46" s="96">
        <f>B16+H16-F46-G46</f>
        <v>2308733.73</v>
      </c>
    </row>
    <row r="47" spans="1:24" ht="15.75" thickBot="1" x14ac:dyDescent="0.3">
      <c r="A47" s="26" t="s">
        <v>40</v>
      </c>
      <c r="B47" s="73">
        <v>0</v>
      </c>
      <c r="C47" s="97">
        <v>0</v>
      </c>
      <c r="D47" s="97">
        <v>0</v>
      </c>
      <c r="E47" s="97">
        <v>0</v>
      </c>
      <c r="F47" s="92">
        <f t="shared" si="2"/>
        <v>0</v>
      </c>
      <c r="G47" s="95">
        <v>0</v>
      </c>
      <c r="H47" s="96">
        <f>B17+H17-F47-G47</f>
        <v>827894.04</v>
      </c>
    </row>
    <row r="48" spans="1:24" ht="15.75" thickBot="1" x14ac:dyDescent="0.3">
      <c r="A48" s="26" t="s">
        <v>42</v>
      </c>
      <c r="B48" s="73">
        <v>0</v>
      </c>
      <c r="C48" s="97">
        <v>300</v>
      </c>
      <c r="D48" s="97">
        <v>0</v>
      </c>
      <c r="E48" s="97">
        <v>849.7</v>
      </c>
      <c r="F48" s="92">
        <f t="shared" si="2"/>
        <v>1149.7</v>
      </c>
      <c r="G48" s="95">
        <v>0</v>
      </c>
      <c r="H48" s="96">
        <f>B18+H18-F48-G48</f>
        <v>16332281.690000001</v>
      </c>
    </row>
    <row r="49" spans="1:9" ht="15.75" thickBot="1" x14ac:dyDescent="0.3">
      <c r="A49" s="26" t="s">
        <v>43</v>
      </c>
      <c r="B49" s="73">
        <v>0</v>
      </c>
      <c r="C49" s="97">
        <v>0</v>
      </c>
      <c r="D49" s="97">
        <v>0</v>
      </c>
      <c r="E49" s="97">
        <v>0</v>
      </c>
      <c r="F49" s="92">
        <f t="shared" si="2"/>
        <v>0</v>
      </c>
      <c r="G49" s="95">
        <v>0</v>
      </c>
      <c r="H49" s="96">
        <f>B19+H19-F49-G49</f>
        <v>5281537.47</v>
      </c>
    </row>
    <row r="50" spans="1:9" ht="15.75" thickBot="1" x14ac:dyDescent="0.3">
      <c r="A50" s="4" t="s">
        <v>44</v>
      </c>
      <c r="B50" s="73">
        <v>0</v>
      </c>
      <c r="C50" s="97">
        <v>0</v>
      </c>
      <c r="D50" s="97">
        <v>0</v>
      </c>
      <c r="E50" s="97">
        <v>0</v>
      </c>
      <c r="F50" s="92">
        <f t="shared" si="2"/>
        <v>0</v>
      </c>
      <c r="G50" s="95">
        <v>3545456.78</v>
      </c>
      <c r="H50" s="96">
        <f>B20+H20-F50-G50</f>
        <v>2562243.4</v>
      </c>
    </row>
    <row r="51" spans="1:9" ht="15.75" thickBot="1" x14ac:dyDescent="0.3">
      <c r="A51" s="4" t="s">
        <v>45</v>
      </c>
      <c r="B51" s="73">
        <v>0</v>
      </c>
      <c r="C51" s="97">
        <v>0</v>
      </c>
      <c r="D51" s="97">
        <v>0</v>
      </c>
      <c r="E51" s="97">
        <v>3179.37</v>
      </c>
      <c r="F51" s="92">
        <f t="shared" si="2"/>
        <v>3179.37</v>
      </c>
      <c r="G51" s="95">
        <v>0</v>
      </c>
      <c r="H51" s="96">
        <f>B21+H21-F51-G51</f>
        <v>8061553.4000000004</v>
      </c>
    </row>
    <row r="52" spans="1:9" ht="15.75" thickBot="1" x14ac:dyDescent="0.3">
      <c r="A52" s="26" t="s">
        <v>46</v>
      </c>
      <c r="B52" s="73">
        <v>2482</v>
      </c>
      <c r="C52" s="97">
        <v>110.72</v>
      </c>
      <c r="D52" s="97">
        <v>2450</v>
      </c>
      <c r="E52" s="97">
        <v>66353.58</v>
      </c>
      <c r="F52" s="92">
        <f t="shared" si="2"/>
        <v>71396.3</v>
      </c>
      <c r="G52" s="95">
        <v>0</v>
      </c>
      <c r="H52" s="96">
        <f>B22+H22-F52-G52</f>
        <v>7505917.6200000001</v>
      </c>
    </row>
    <row r="53" spans="1:9" ht="15.75" thickBot="1" x14ac:dyDescent="0.3">
      <c r="A53" s="26" t="s">
        <v>47</v>
      </c>
      <c r="B53" s="73">
        <v>0</v>
      </c>
      <c r="C53" s="97">
        <v>0</v>
      </c>
      <c r="D53" s="97">
        <v>3550</v>
      </c>
      <c r="E53" s="97">
        <v>0</v>
      </c>
      <c r="F53" s="92">
        <f t="shared" si="2"/>
        <v>3550</v>
      </c>
      <c r="G53" s="95">
        <v>0</v>
      </c>
      <c r="H53" s="96">
        <f>B23+H23-F53-G53</f>
        <v>1679700.23</v>
      </c>
    </row>
    <row r="54" spans="1:9" ht="15.75" thickBot="1" x14ac:dyDescent="0.3">
      <c r="A54" s="26" t="s">
        <v>48</v>
      </c>
      <c r="B54" s="73">
        <v>0</v>
      </c>
      <c r="C54" s="97">
        <v>0</v>
      </c>
      <c r="D54" s="97">
        <v>0</v>
      </c>
      <c r="E54" s="97">
        <v>0</v>
      </c>
      <c r="F54" s="92">
        <f t="shared" si="2"/>
        <v>0</v>
      </c>
      <c r="G54" s="95">
        <v>0</v>
      </c>
      <c r="H54" s="96">
        <f>B24+H24-F54-G54</f>
        <v>11311335.119999999</v>
      </c>
    </row>
    <row r="55" spans="1:9" ht="15.75" thickBot="1" x14ac:dyDescent="0.3">
      <c r="A55" s="4" t="s">
        <v>50</v>
      </c>
      <c r="B55" s="73">
        <v>0</v>
      </c>
      <c r="C55" s="97">
        <v>0</v>
      </c>
      <c r="D55" s="97">
        <v>0</v>
      </c>
      <c r="E55" s="97">
        <v>17902</v>
      </c>
      <c r="F55" s="92">
        <f t="shared" si="2"/>
        <v>17902</v>
      </c>
      <c r="G55" s="95">
        <v>0</v>
      </c>
      <c r="H55" s="96">
        <f>B25+H25-F55-G55</f>
        <v>13547249.789999999</v>
      </c>
    </row>
    <row r="56" spans="1:9" ht="15.75" thickBot="1" x14ac:dyDescent="0.3">
      <c r="A56" s="26" t="s">
        <v>51</v>
      </c>
      <c r="B56" s="74">
        <v>0</v>
      </c>
      <c r="C56" s="81">
        <v>55734.67</v>
      </c>
      <c r="D56" s="81">
        <v>28000</v>
      </c>
      <c r="E56" s="99">
        <v>0</v>
      </c>
      <c r="F56" s="92">
        <f t="shared" si="2"/>
        <v>83734.67</v>
      </c>
      <c r="G56" s="95">
        <v>0</v>
      </c>
      <c r="H56" s="96">
        <f>B26+H26-F56-G56</f>
        <v>21667587.719999999</v>
      </c>
    </row>
    <row r="57" spans="1:9" ht="15.75" thickBot="1" x14ac:dyDescent="0.3">
      <c r="A57" s="4" t="s">
        <v>52</v>
      </c>
      <c r="B57" s="75">
        <v>19140.73</v>
      </c>
      <c r="C57" s="82">
        <v>0</v>
      </c>
      <c r="D57" s="82">
        <v>24343.71</v>
      </c>
      <c r="E57" s="100">
        <v>0</v>
      </c>
      <c r="F57" s="92">
        <f t="shared" si="2"/>
        <v>43484.44</v>
      </c>
      <c r="G57" s="95">
        <v>1021718.48</v>
      </c>
      <c r="H57" s="96">
        <f>B27+H27-F57-G57</f>
        <v>7039850.5199999996</v>
      </c>
    </row>
    <row r="58" spans="1:9" ht="15.75" thickBot="1" x14ac:dyDescent="0.3">
      <c r="A58" s="4" t="s">
        <v>54</v>
      </c>
      <c r="B58" s="76">
        <v>0</v>
      </c>
      <c r="C58" s="83">
        <v>0</v>
      </c>
      <c r="D58" s="83">
        <v>0</v>
      </c>
      <c r="E58" s="102">
        <v>0</v>
      </c>
      <c r="F58" s="92">
        <f t="shared" si="2"/>
        <v>0</v>
      </c>
      <c r="G58" s="95">
        <v>0</v>
      </c>
      <c r="H58" s="96">
        <f>B28+H28-F58-G58</f>
        <v>15549329.02</v>
      </c>
    </row>
    <row r="59" spans="1:9" ht="15.75" thickBot="1" x14ac:dyDescent="0.3">
      <c r="A59" s="5" t="s">
        <v>55</v>
      </c>
      <c r="B59" s="77">
        <v>0</v>
      </c>
      <c r="C59" s="84">
        <v>0</v>
      </c>
      <c r="D59" s="84">
        <v>0</v>
      </c>
      <c r="E59" s="104">
        <v>0</v>
      </c>
      <c r="F59" s="92">
        <f t="shared" si="2"/>
        <v>0</v>
      </c>
      <c r="G59" s="95">
        <v>0</v>
      </c>
      <c r="H59" s="96">
        <f>B29+H29-F59-G59</f>
        <v>3287308.45</v>
      </c>
    </row>
    <row r="60" spans="1:9" ht="16.5" thickTop="1" thickBot="1" x14ac:dyDescent="0.3">
      <c r="A60" s="18" t="s">
        <v>56</v>
      </c>
      <c r="B60" s="64">
        <f>SUM(B37:B59)</f>
        <v>1123270.1499999999</v>
      </c>
      <c r="C60" s="78">
        <f>SUM(C37:C59)</f>
        <v>118456.87</v>
      </c>
      <c r="D60" s="106">
        <f>SUM(D37:D59)</f>
        <v>416403.61000000004</v>
      </c>
      <c r="E60" s="107">
        <f>SUM(E38:E59)</f>
        <v>3166652.3900000006</v>
      </c>
      <c r="F60" s="105">
        <f>SUM(F37:F59)</f>
        <v>4824783.0199999996</v>
      </c>
      <c r="G60" s="129">
        <f>SUM(G37:G59)</f>
        <v>7067175.2599999998</v>
      </c>
      <c r="H60" s="108">
        <f>SUM(H37:H59)</f>
        <v>893893166.46000004</v>
      </c>
    </row>
    <row r="64" spans="1:9" x14ac:dyDescent="0.25">
      <c r="I64" s="142" t="s">
        <v>64</v>
      </c>
    </row>
    <row r="65" spans="1:9" ht="15.75" thickBot="1" x14ac:dyDescent="0.3">
      <c r="A65" s="1"/>
      <c r="B65" s="1"/>
      <c r="C65" s="1"/>
      <c r="D65" s="1"/>
      <c r="E65" s="1"/>
      <c r="F65" s="1"/>
      <c r="G65" s="1"/>
      <c r="I65" s="142" t="s">
        <v>65</v>
      </c>
    </row>
    <row r="66" spans="1:9" x14ac:dyDescent="0.25">
      <c r="A66" s="34" t="s">
        <v>5</v>
      </c>
      <c r="B66" s="47"/>
      <c r="C66" s="48"/>
      <c r="D66" s="48"/>
      <c r="E66" s="49"/>
      <c r="F66" s="35"/>
      <c r="G66" s="133" t="s">
        <v>5</v>
      </c>
      <c r="H66" s="135"/>
      <c r="I66" s="49" t="s">
        <v>27</v>
      </c>
    </row>
    <row r="67" spans="1:9" ht="24" thickBot="1" x14ac:dyDescent="0.3">
      <c r="A67" s="17"/>
      <c r="B67" s="44" t="s">
        <v>60</v>
      </c>
      <c r="C67" s="144" t="s">
        <v>61</v>
      </c>
      <c r="D67" s="45" t="s">
        <v>62</v>
      </c>
      <c r="E67" s="41" t="s">
        <v>29</v>
      </c>
      <c r="F67" s="35"/>
      <c r="G67" s="134"/>
      <c r="H67" s="136"/>
      <c r="I67" s="132" t="s">
        <v>30</v>
      </c>
    </row>
    <row r="68" spans="1:9" x14ac:dyDescent="0.25">
      <c r="A68" s="40" t="s">
        <v>32</v>
      </c>
      <c r="B68" s="109">
        <v>42592000</v>
      </c>
      <c r="C68" s="110">
        <v>23830630.98</v>
      </c>
      <c r="D68" s="111"/>
      <c r="E68" s="112">
        <f>H37-B68-C68-D68</f>
        <v>13938154.52</v>
      </c>
      <c r="F68" s="35"/>
      <c r="G68" s="137" t="s">
        <v>32</v>
      </c>
      <c r="H68" s="138"/>
      <c r="I68" s="143">
        <f>D7+E7-C37-D37</f>
        <v>1833353.9500000002</v>
      </c>
    </row>
    <row r="69" spans="1:9" x14ac:dyDescent="0.25">
      <c r="A69" s="36" t="s">
        <v>28</v>
      </c>
      <c r="B69" s="113">
        <v>7000000</v>
      </c>
      <c r="C69" s="114">
        <v>7300000</v>
      </c>
      <c r="D69" s="111"/>
      <c r="E69" s="112">
        <f>H38-B69-C69-D69</f>
        <v>68063312.799999997</v>
      </c>
      <c r="F69" s="35"/>
      <c r="G69" s="139" t="s">
        <v>28</v>
      </c>
      <c r="H69" s="131"/>
      <c r="I69" s="143">
        <f>D8+E8-C38-D38</f>
        <v>-62945.090000000004</v>
      </c>
    </row>
    <row r="70" spans="1:9" x14ac:dyDescent="0.25">
      <c r="A70" s="36" t="s">
        <v>31</v>
      </c>
      <c r="B70" s="113">
        <v>35623000</v>
      </c>
      <c r="C70" s="114">
        <v>43167697.280000001</v>
      </c>
      <c r="D70" s="111"/>
      <c r="E70" s="112">
        <f>H39-B70-C70-D70</f>
        <v>191240776.28</v>
      </c>
      <c r="F70" s="35"/>
      <c r="G70" s="140" t="s">
        <v>31</v>
      </c>
      <c r="H70" s="141"/>
      <c r="I70" s="143">
        <f>D9+E9-C39-D39</f>
        <v>1145167.3399999999</v>
      </c>
    </row>
    <row r="71" spans="1:9" x14ac:dyDescent="0.25">
      <c r="A71" s="37" t="s">
        <v>33</v>
      </c>
      <c r="B71" s="113">
        <v>83221000</v>
      </c>
      <c r="C71" s="114">
        <v>84070416.120000005</v>
      </c>
      <c r="D71" s="111"/>
      <c r="E71" s="112">
        <f>H40-B71-C71-D71</f>
        <v>30184049.859999985</v>
      </c>
      <c r="F71" s="35"/>
      <c r="G71" s="140" t="s">
        <v>33</v>
      </c>
      <c r="H71" s="141"/>
      <c r="I71" s="143">
        <f>D10+E10-C40-D40</f>
        <v>2825403.2399999998</v>
      </c>
    </row>
    <row r="72" spans="1:9" x14ac:dyDescent="0.25">
      <c r="A72" s="43" t="s">
        <v>34</v>
      </c>
      <c r="B72" s="113">
        <v>5000000</v>
      </c>
      <c r="C72" s="114">
        <v>0</v>
      </c>
      <c r="D72" s="111"/>
      <c r="E72" s="112">
        <f>H41-B72-C72-D72</f>
        <v>6589275.3900000006</v>
      </c>
      <c r="F72" s="35"/>
      <c r="G72" s="140" t="s">
        <v>34</v>
      </c>
      <c r="H72" s="141"/>
      <c r="I72" s="143">
        <f>D11+E11-C41-D41</f>
        <v>-28726.5</v>
      </c>
    </row>
    <row r="73" spans="1:9" x14ac:dyDescent="0.25">
      <c r="A73" s="37" t="s">
        <v>35</v>
      </c>
      <c r="B73" s="113">
        <v>15492000</v>
      </c>
      <c r="C73" s="114">
        <v>19000000</v>
      </c>
      <c r="D73" s="111"/>
      <c r="E73" s="112">
        <f>H42-B73-C73-D73</f>
        <v>623768.14999999851</v>
      </c>
      <c r="F73" s="35"/>
      <c r="G73" s="140" t="s">
        <v>35</v>
      </c>
      <c r="H73" s="141"/>
      <c r="I73" s="143">
        <f>D12+E12-C42-D42</f>
        <v>741197.01</v>
      </c>
    </row>
    <row r="74" spans="1:9" x14ac:dyDescent="0.25">
      <c r="A74" s="43" t="s">
        <v>36</v>
      </c>
      <c r="B74" s="113">
        <v>5000000</v>
      </c>
      <c r="C74" s="114">
        <v>0</v>
      </c>
      <c r="D74" s="111"/>
      <c r="E74" s="112">
        <f>H43-B74-C74-D74</f>
        <v>2605034.8499999996</v>
      </c>
      <c r="F74" s="35"/>
      <c r="G74" s="140" t="s">
        <v>36</v>
      </c>
      <c r="H74" s="141"/>
      <c r="I74" s="143">
        <f>D13+E13-C43-D43</f>
        <v>1310.25</v>
      </c>
    </row>
    <row r="75" spans="1:9" x14ac:dyDescent="0.25">
      <c r="A75" s="37" t="s">
        <v>37</v>
      </c>
      <c r="B75" s="113">
        <v>800000</v>
      </c>
      <c r="C75" s="114">
        <v>0</v>
      </c>
      <c r="D75" s="111"/>
      <c r="E75" s="112">
        <f>H44-B75-C75-D75</f>
        <v>1373765.1099999999</v>
      </c>
      <c r="F75" s="35"/>
      <c r="G75" s="140" t="s">
        <v>37</v>
      </c>
      <c r="H75" s="141"/>
      <c r="I75" s="143">
        <f>D14+E14-C44-D44</f>
        <v>727.91</v>
      </c>
    </row>
    <row r="76" spans="1:9" x14ac:dyDescent="0.25">
      <c r="A76" s="37" t="s">
        <v>41</v>
      </c>
      <c r="B76" s="113">
        <v>41320000</v>
      </c>
      <c r="C76" s="114">
        <v>26398634.789999999</v>
      </c>
      <c r="D76" s="111"/>
      <c r="E76" s="112">
        <f>H45-B76-C76-D76</f>
        <v>22497128.130000003</v>
      </c>
      <c r="F76" s="35"/>
      <c r="G76" s="140" t="s">
        <v>41</v>
      </c>
      <c r="H76" s="141"/>
      <c r="I76" s="143">
        <f>D15+E15-C45-D45</f>
        <v>238318.37</v>
      </c>
    </row>
    <row r="77" spans="1:9" x14ac:dyDescent="0.25">
      <c r="A77" s="37" t="s">
        <v>39</v>
      </c>
      <c r="B77" s="113">
        <v>0</v>
      </c>
      <c r="C77" s="114">
        <v>0</v>
      </c>
      <c r="D77" s="111"/>
      <c r="E77" s="112">
        <f>H46-B77-C77-D77</f>
        <v>2308733.73</v>
      </c>
      <c r="F77" s="35"/>
      <c r="G77" s="140" t="s">
        <v>39</v>
      </c>
      <c r="H77" s="141"/>
      <c r="I77" s="143">
        <f>D16+E16-C46-D46</f>
        <v>1455.83</v>
      </c>
    </row>
    <row r="78" spans="1:9" x14ac:dyDescent="0.25">
      <c r="A78" s="37" t="s">
        <v>40</v>
      </c>
      <c r="B78" s="113">
        <v>0</v>
      </c>
      <c r="C78" s="114">
        <v>0</v>
      </c>
      <c r="D78" s="111"/>
      <c r="E78" s="112">
        <f>H47-B78-C78-D78</f>
        <v>827894.04</v>
      </c>
      <c r="F78" s="35"/>
      <c r="G78" s="140" t="s">
        <v>40</v>
      </c>
      <c r="H78" s="141"/>
      <c r="I78" s="143">
        <f>D17+E17-C47-D47</f>
        <v>291.17</v>
      </c>
    </row>
    <row r="79" spans="1:9" x14ac:dyDescent="0.25">
      <c r="A79" s="37" t="s">
        <v>42</v>
      </c>
      <c r="B79" s="113">
        <v>10333000</v>
      </c>
      <c r="C79" s="114">
        <v>0</v>
      </c>
      <c r="D79" s="111"/>
      <c r="E79" s="112">
        <f>H48-B79-C79-D79</f>
        <v>5999281.6900000013</v>
      </c>
      <c r="F79" s="35"/>
      <c r="G79" s="140" t="s">
        <v>42</v>
      </c>
      <c r="H79" s="141"/>
      <c r="I79" s="143">
        <f>D18+E18-C48-D48</f>
        <v>-8.8299999999999841</v>
      </c>
    </row>
    <row r="80" spans="1:9" x14ac:dyDescent="0.25">
      <c r="A80" s="37" t="s">
        <v>43</v>
      </c>
      <c r="B80" s="113">
        <v>1977000</v>
      </c>
      <c r="C80" s="114">
        <v>0</v>
      </c>
      <c r="D80" s="111"/>
      <c r="E80" s="112">
        <f>H49-B80-C80-D80</f>
        <v>3304537.4699999997</v>
      </c>
      <c r="F80" s="35"/>
      <c r="G80" s="140" t="s">
        <v>43</v>
      </c>
      <c r="H80" s="141"/>
      <c r="I80" s="143">
        <f>D19+E19-C49-D49</f>
        <v>0</v>
      </c>
    </row>
    <row r="81" spans="1:9" x14ac:dyDescent="0.25">
      <c r="A81" s="37" t="s">
        <v>44</v>
      </c>
      <c r="B81" s="113">
        <v>738000</v>
      </c>
      <c r="C81" s="114">
        <v>1824000</v>
      </c>
      <c r="D81" s="111"/>
      <c r="E81" s="112">
        <f>H50-B81-C81-D81</f>
        <v>243.39999999990687</v>
      </c>
      <c r="F81" s="35"/>
      <c r="G81" s="140" t="s">
        <v>44</v>
      </c>
      <c r="H81" s="141"/>
      <c r="I81" s="143">
        <f>D20+E20-C50-D50</f>
        <v>145.58000000000001</v>
      </c>
    </row>
    <row r="82" spans="1:9" x14ac:dyDescent="0.25">
      <c r="A82" s="37" t="s">
        <v>45</v>
      </c>
      <c r="B82" s="113">
        <v>487000</v>
      </c>
      <c r="C82" s="114">
        <v>19124</v>
      </c>
      <c r="D82" s="115"/>
      <c r="E82" s="112">
        <f>H51-B82-C82-D82</f>
        <v>7555429.4000000004</v>
      </c>
      <c r="F82" s="35"/>
      <c r="G82" s="140" t="s">
        <v>45</v>
      </c>
      <c r="H82" s="141"/>
      <c r="I82" s="143">
        <f>D21+E21-C51-D51</f>
        <v>2038.16</v>
      </c>
    </row>
    <row r="83" spans="1:9" x14ac:dyDescent="0.25">
      <c r="A83" s="36" t="s">
        <v>49</v>
      </c>
      <c r="B83" s="113">
        <v>2623000</v>
      </c>
      <c r="C83" s="114">
        <v>350836.12</v>
      </c>
      <c r="D83" s="115"/>
      <c r="E83" s="112">
        <f>H52-B83-C83-D83</f>
        <v>4532081.5</v>
      </c>
      <c r="F83" s="35"/>
      <c r="G83" s="140" t="s">
        <v>49</v>
      </c>
      <c r="H83" s="141"/>
      <c r="I83" s="143">
        <f>D22+E22-C52-D52</f>
        <v>642.10000000000036</v>
      </c>
    </row>
    <row r="84" spans="1:9" x14ac:dyDescent="0.25">
      <c r="A84" s="43" t="s">
        <v>47</v>
      </c>
      <c r="B84" s="113">
        <v>241000</v>
      </c>
      <c r="C84" s="114">
        <v>0</v>
      </c>
      <c r="D84" s="115"/>
      <c r="E84" s="112">
        <f>H53-B84-C84-D84</f>
        <v>1438700.23</v>
      </c>
      <c r="F84" s="35"/>
      <c r="G84" s="140" t="s">
        <v>47</v>
      </c>
      <c r="H84" s="141"/>
      <c r="I84" s="143">
        <f>D23+E23-C53-D53</f>
        <v>-2967.67</v>
      </c>
    </row>
    <row r="85" spans="1:9" x14ac:dyDescent="0.25">
      <c r="A85" s="36" t="s">
        <v>48</v>
      </c>
      <c r="B85" s="113">
        <v>1335000</v>
      </c>
      <c r="C85" s="114">
        <v>5026255.68</v>
      </c>
      <c r="D85" s="115"/>
      <c r="E85" s="112">
        <f>H54-B85-C85-D85</f>
        <v>4950079.4399999995</v>
      </c>
      <c r="F85" s="35"/>
      <c r="G85" s="140" t="s">
        <v>48</v>
      </c>
      <c r="H85" s="141"/>
      <c r="I85" s="143">
        <f>D24+E24-C54-D54</f>
        <v>145.58000000000001</v>
      </c>
    </row>
    <row r="86" spans="1:9" x14ac:dyDescent="0.25">
      <c r="A86" s="37" t="s">
        <v>53</v>
      </c>
      <c r="B86" s="113">
        <v>4000000</v>
      </c>
      <c r="C86" s="114">
        <v>0</v>
      </c>
      <c r="D86" s="115"/>
      <c r="E86" s="112">
        <f>H55-B86-C86-D86</f>
        <v>9547249.7899999991</v>
      </c>
      <c r="F86" s="35"/>
      <c r="G86" s="140" t="s">
        <v>53</v>
      </c>
      <c r="H86" s="141"/>
      <c r="I86" s="143">
        <f>D25+E25-C55-D55</f>
        <v>0</v>
      </c>
    </row>
    <row r="87" spans="1:9" x14ac:dyDescent="0.25">
      <c r="A87" s="37" t="s">
        <v>51</v>
      </c>
      <c r="B87" s="113">
        <v>0</v>
      </c>
      <c r="C87" s="114">
        <v>12552000</v>
      </c>
      <c r="D87" s="115"/>
      <c r="E87" s="112">
        <f>H56-B87-C87-D87</f>
        <v>9115587.7199999988</v>
      </c>
      <c r="F87" s="35"/>
      <c r="G87" s="140" t="s">
        <v>51</v>
      </c>
      <c r="H87" s="141"/>
      <c r="I87" s="143">
        <f>D26+E26-C56-D56</f>
        <v>-82570</v>
      </c>
    </row>
    <row r="88" spans="1:9" x14ac:dyDescent="0.25">
      <c r="A88" s="43" t="s">
        <v>52</v>
      </c>
      <c r="B88" s="113">
        <v>2925000</v>
      </c>
      <c r="C88" s="114">
        <v>88000</v>
      </c>
      <c r="D88" s="115"/>
      <c r="E88" s="112">
        <f>H57-B88-C88-D88</f>
        <v>4026850.5199999996</v>
      </c>
      <c r="F88" s="46"/>
      <c r="G88" s="140" t="s">
        <v>52</v>
      </c>
      <c r="H88" s="141"/>
      <c r="I88" s="143">
        <f>D27+E27-C57-D57</f>
        <v>-17915.05</v>
      </c>
    </row>
    <row r="89" spans="1:9" x14ac:dyDescent="0.25">
      <c r="A89" s="37" t="s">
        <v>54</v>
      </c>
      <c r="B89" s="113">
        <v>0</v>
      </c>
      <c r="C89" s="114">
        <v>0</v>
      </c>
      <c r="D89" s="115"/>
      <c r="E89" s="112">
        <f>H58-B89-C89-D89</f>
        <v>15549329.02</v>
      </c>
      <c r="F89" s="35"/>
      <c r="G89" s="140" t="s">
        <v>54</v>
      </c>
      <c r="H89" s="141"/>
      <c r="I89" s="143">
        <f>D28+E28-C58-D58</f>
        <v>291.17</v>
      </c>
    </row>
    <row r="90" spans="1:9" ht="15.75" thickBot="1" x14ac:dyDescent="0.3">
      <c r="A90" s="38" t="s">
        <v>55</v>
      </c>
      <c r="B90" s="116">
        <v>0</v>
      </c>
      <c r="C90" s="117">
        <v>0</v>
      </c>
      <c r="D90" s="118"/>
      <c r="E90" s="112">
        <f>H59-B90-C90-D90</f>
        <v>3287308.45</v>
      </c>
      <c r="F90" s="35"/>
      <c r="G90" s="147" t="s">
        <v>55</v>
      </c>
      <c r="H90" s="148"/>
      <c r="I90" s="149">
        <f>D29+E29-C59-D59</f>
        <v>0</v>
      </c>
    </row>
    <row r="91" spans="1:9" ht="16.5" thickTop="1" thickBot="1" x14ac:dyDescent="0.3">
      <c r="A91" s="39" t="s">
        <v>57</v>
      </c>
      <c r="B91" s="120">
        <f>SUM(B68:B90)</f>
        <v>260707000</v>
      </c>
      <c r="C91" s="121">
        <f>SUM(C68:C90)</f>
        <v>223627594.97</v>
      </c>
      <c r="D91" s="42"/>
      <c r="E91" s="119">
        <f>SUM(E68:E90)</f>
        <v>409558571.49000007</v>
      </c>
      <c r="F91" s="35"/>
      <c r="G91" s="145" t="s">
        <v>57</v>
      </c>
      <c r="H91" s="136"/>
      <c r="I91" s="146">
        <f>SUM(I68:I90)</f>
        <v>6595354.5199999996</v>
      </c>
    </row>
  </sheetData>
  <mergeCells count="2">
    <mergeCell ref="C4:F4"/>
    <mergeCell ref="B34:E34"/>
  </mergeCells>
  <pageMargins left="0.7" right="0.7" top="0.78740157499999996" bottom="0.78740157499999996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MMO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Šrámková Iveta</dc:creator>
  <cp:lastModifiedBy>Lindovská Jana</cp:lastModifiedBy>
  <cp:lastPrinted>2016-04-06T13:31:04Z</cp:lastPrinted>
  <dcterms:created xsi:type="dcterms:W3CDTF">2016-01-18T09:29:53Z</dcterms:created>
  <dcterms:modified xsi:type="dcterms:W3CDTF">2016-04-06T13:31:26Z</dcterms:modified>
</cp:coreProperties>
</file>