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3250" windowHeight="12210"/>
  </bookViews>
  <sheets>
    <sheet name="účelové inv.a neinv. dotace" sheetId="1" r:id="rId1"/>
    <sheet name="účel.NIV pravid." sheetId="2" r:id="rId2"/>
    <sheet name="List3" sheetId="3" r:id="rId3"/>
  </sheets>
  <definedNames>
    <definedName name="_xlnm.Print_Area" localSheetId="1">'účel.NIV pravid.'!$A$1:$G$39</definedName>
    <definedName name="_xlnm.Print_Area" localSheetId="0">'účelové inv.a neinv. dotace'!$A$1:$C$87</definedName>
  </definedNames>
  <calcPr calcId="145621"/>
</workbook>
</file>

<file path=xl/calcChain.xml><?xml version="1.0" encoding="utf-8"?>
<calcChain xmlns="http://schemas.openxmlformats.org/spreadsheetml/2006/main">
  <c r="B32" i="1" l="1"/>
  <c r="B30" i="1"/>
  <c r="B28" i="1"/>
  <c r="B26" i="1"/>
  <c r="B23" i="1"/>
  <c r="B21" i="1"/>
  <c r="B19" i="1"/>
  <c r="B14" i="1"/>
  <c r="B10" i="1"/>
  <c r="B8" i="1"/>
  <c r="B4" i="1"/>
  <c r="B35" i="1" l="1"/>
  <c r="B85" i="1" l="1"/>
  <c r="B81" i="1"/>
  <c r="E32" i="2" l="1"/>
  <c r="C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D9" i="2"/>
  <c r="F9" i="2" s="1"/>
  <c r="F32" i="2" s="1"/>
  <c r="D32" i="2" l="1"/>
  <c r="B66" i="1"/>
  <c r="B64" i="1"/>
  <c r="B62" i="1"/>
  <c r="B60" i="1"/>
  <c r="B57" i="1"/>
  <c r="B54" i="1"/>
  <c r="B50" i="1"/>
  <c r="B48" i="1"/>
  <c r="B45" i="1"/>
  <c r="B42" i="1"/>
  <c r="B68" i="1" l="1"/>
  <c r="B73" i="1"/>
  <c r="B75" i="1"/>
  <c r="B79" i="1" l="1"/>
  <c r="B77" i="1"/>
  <c r="B87" i="1" s="1"/>
</calcChain>
</file>

<file path=xl/sharedStrings.xml><?xml version="1.0" encoding="utf-8"?>
<sst xmlns="http://schemas.openxmlformats.org/spreadsheetml/2006/main" count="125" uniqueCount="90">
  <si>
    <t>částka</t>
  </si>
  <si>
    <t>ÚZ</t>
  </si>
  <si>
    <t>městský obvod/akce</t>
  </si>
  <si>
    <t>Moravská Ostrava a Přívoz</t>
  </si>
  <si>
    <t>Slezská Ostrava</t>
  </si>
  <si>
    <t>Ostrava-Jih</t>
  </si>
  <si>
    <t>Poruba</t>
  </si>
  <si>
    <t>Vítkovice</t>
  </si>
  <si>
    <t>Pustkovec</t>
  </si>
  <si>
    <t>Nová Ves</t>
  </si>
  <si>
    <t>Proskovice</t>
  </si>
  <si>
    <t>Radvanice a Bartovice</t>
  </si>
  <si>
    <t>Polanka nad Odrou</t>
  </si>
  <si>
    <t>ÚHRN</t>
  </si>
  <si>
    <t>Petřkovice</t>
  </si>
  <si>
    <t>Michálkovice</t>
  </si>
  <si>
    <t>Svinov</t>
  </si>
  <si>
    <t>Domov pro seniory Antošovice</t>
  </si>
  <si>
    <t>Protipovodňová opatření - oprava opěrných zídek a břehů 
Ludgeřovického potoka…</t>
  </si>
  <si>
    <t>Úprava parku Petra Bezruče</t>
  </si>
  <si>
    <t>Energetické úspory - MŠO , Blahoslavova</t>
  </si>
  <si>
    <t>Regenerace sídliště  Šalamouna 6.A etapa</t>
  </si>
  <si>
    <t>Energetické úspory v BD Fügnerova 6 a Tyršova 25</t>
  </si>
  <si>
    <t>MŠ Gavlase 12A, celková rekonstrukce</t>
  </si>
  <si>
    <t xml:space="preserve">Bytový dům Čujkovova 29 - zateplení a stavební úpravy </t>
  </si>
  <si>
    <t>ZŠ Šeříkova 33 - výměna rozvodů elektřiny, vody, plynu, odpadů,  topení</t>
  </si>
  <si>
    <t>Stará Bělá</t>
  </si>
  <si>
    <t>Zrušení septiku MŠ Mitrovická</t>
  </si>
  <si>
    <t>Přestupní místo na ulici Proskovické</t>
  </si>
  <si>
    <t>Rekonstrukce kruhového objezdu Mitrovická</t>
  </si>
  <si>
    <t>Zřízení vjezdového ostrůvku na ulici Na Lukách</t>
  </si>
  <si>
    <t>Ostrava - Jih</t>
  </si>
  <si>
    <t>Hošťálkovice</t>
  </si>
  <si>
    <t>Oprava části MK Žleby</t>
  </si>
  <si>
    <t>Zvýšení bezpečnosti pro pěší na ulici Pustkovecké</t>
  </si>
  <si>
    <t>Mariánské Hory a Hulváky</t>
  </si>
  <si>
    <t>Most přes vodoteč Dolový potok</t>
  </si>
  <si>
    <t>Výstavba přístupové komunikace k hasičské zbrojnici v O.- Proskovicích</t>
  </si>
  <si>
    <t>Sportovně - volnočasový areál v Michálkovicích</t>
  </si>
  <si>
    <t>Odstranění septiků napojených na sběrač "B"</t>
  </si>
  <si>
    <t>Martinov</t>
  </si>
  <si>
    <t>Revitalizace Areálu podnikatelů</t>
  </si>
  <si>
    <t>Odvodnění části ul. Bří. Sedláčků (vedlejší větev)</t>
  </si>
  <si>
    <t>Snížení energetické náročnosti budovy včetně rekonstrukce vnitřních prostor
detašovaného pracoviště ZŠ Gen. Janka na ul. Klicperova</t>
  </si>
  <si>
    <t>Regenerace bytového fondu Mírová Osada - I.etapa,ul. Chrustova</t>
  </si>
  <si>
    <t>Zeleň za Lunou</t>
  </si>
  <si>
    <t>Zateplení a stavební úpravy BD na ul. Čujkovova 29, O.-Zábřeh</t>
  </si>
  <si>
    <t>PD veřejného prostranství DUHA</t>
  </si>
  <si>
    <t>Zateplení BD ul. Fráni Šrámka 4,6,8,10,12,14</t>
  </si>
  <si>
    <t>Revitalizace rybníka v lesoparku Benátky</t>
  </si>
  <si>
    <t>Hasičské cvičiště</t>
  </si>
  <si>
    <t>Revitalizace Mlýnského náhonu</t>
  </si>
  <si>
    <t>Mostek přes Dolový potok</t>
  </si>
  <si>
    <t>Odstranění septiků napojených na sběrač B</t>
  </si>
  <si>
    <t>Stavební úpravy obytného domu č.p. 545</t>
  </si>
  <si>
    <t>Hrabová</t>
  </si>
  <si>
    <t>Rozšíření místního hřbitova, I.etapa</t>
  </si>
  <si>
    <t>Plesná</t>
  </si>
  <si>
    <t xml:space="preserve">Rekonstrukce budovy úřadu </t>
  </si>
  <si>
    <t>Převod nevyčerpaných účelových investičních dotací 
městským obvodům z roku 2020</t>
  </si>
  <si>
    <t>v tis. Kč</t>
  </si>
  <si>
    <t>ÚZ 91</t>
  </si>
  <si>
    <t>ÚZ 90</t>
  </si>
  <si>
    <t>ÚZ 3111</t>
  </si>
  <si>
    <t>plavecký výcvik žáků 1 050/žák</t>
  </si>
  <si>
    <t>M. Ostrava a Přívoz</t>
  </si>
  <si>
    <t>Nová Bělá</t>
  </si>
  <si>
    <t>Mar. Hory a Hulváky</t>
  </si>
  <si>
    <t>Lhotka</t>
  </si>
  <si>
    <t>Krásné Pole</t>
  </si>
  <si>
    <t>Třebovice</t>
  </si>
  <si>
    <t>Celkem</t>
  </si>
  <si>
    <t>provoz plaveckých bazénů MOb MOaP (2 000 tis.Kč), O.-Jih (3 000 tis.Kč)</t>
  </si>
  <si>
    <t>údržba prostranství okolí OC Karolina a přednádražního prostoru, ul. Stodolní MOb MOaP (5 100 tis.Kč)</t>
  </si>
  <si>
    <t>správa, údržba a úpravy přednádražního prostoru MOb Svinov (1 220 tis.Kč)</t>
  </si>
  <si>
    <t>MĚSTSKÝ OBVOD</t>
  </si>
  <si>
    <t>CELKEM</t>
  </si>
  <si>
    <t>kompenzace úplat 
za vzdělávání v MŠ</t>
  </si>
  <si>
    <t>Účelové neinvestiční dotace městským obvodům na rok 2021 
z rozpočtu statutárního města Ostravy</t>
  </si>
  <si>
    <t>Účelové investiční dotace městským obvodům na rok 2021 
z rozpočtu statutárního města Ostravy</t>
  </si>
  <si>
    <t>Účelové dotace  pro městské obvody na rok 2021 
z rozpočtu statutárního města Ostravy</t>
  </si>
  <si>
    <t>Rozmarné slavnosti řeky Ostravice Mob MOaP (250 tis.Kč)</t>
  </si>
  <si>
    <t>správa, údržba a úpravy Ústředního hřbitova MOb Slezská Ostrava (8 300 tis.Kč)</t>
  </si>
  <si>
    <t xml:space="preserve">VKP č. 76 - Parková úprava u býv. kina Odboj: Revitalizace plochy ul. Hvězdná </t>
  </si>
  <si>
    <t xml:space="preserve">VKP č. 61 - Parčík u školy na ul. U Statku - proj. Revitalizace sadu kpt. Jaroše </t>
  </si>
  <si>
    <t>Revitalizace parku U Káňů</t>
  </si>
  <si>
    <t xml:space="preserve">Revitalizace zeleně U rybníku, ul. Kamínky </t>
  </si>
  <si>
    <t>Rekonstrukce povrchu komunikací vč. chodníků ul. Bří. Sedláčků, Kručkovy a Hečkovy, Hrabyňské a Axmanovy</t>
  </si>
  <si>
    <t>Ulice Dr. Lukášové - rekonstrukce a regenerace sídliště Hrabůvka - 1. et.</t>
  </si>
  <si>
    <t>Snížení energetické náročnosti budovy včetně rekonstrukce vnitřních prostor detašovaného pracoviště ZŠ Gen. Janka na ul. Klicperova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</si>
</sst>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/>
    <xf numFmtId="3" fontId="8" fillId="0" borderId="1" xfId="0" applyNumberFormat="1" applyFont="1" applyBorder="1"/>
    <xf numFmtId="0" fontId="8" fillId="0" borderId="6" xfId="0" applyFont="1" applyBorder="1" applyAlignment="1">
      <alignment horizontal="center"/>
    </xf>
    <xf numFmtId="0" fontId="8" fillId="0" borderId="25" xfId="0" applyFont="1" applyBorder="1"/>
    <xf numFmtId="3" fontId="8" fillId="0" borderId="26" xfId="0" applyNumberFormat="1" applyFont="1" applyBorder="1"/>
    <xf numFmtId="0" fontId="8" fillId="0" borderId="27" xfId="0" applyFont="1" applyBorder="1" applyAlignment="1">
      <alignment horizontal="center"/>
    </xf>
    <xf numFmtId="3" fontId="8" fillId="0" borderId="14" xfId="0" applyNumberFormat="1" applyFont="1" applyBorder="1"/>
    <xf numFmtId="0" fontId="8" fillId="0" borderId="15" xfId="0" applyFont="1" applyBorder="1" applyAlignment="1">
      <alignment horizontal="center"/>
    </xf>
    <xf numFmtId="0" fontId="7" fillId="2" borderId="10" xfId="0" applyFont="1" applyFill="1" applyBorder="1"/>
    <xf numFmtId="3" fontId="7" fillId="2" borderId="11" xfId="0" applyNumberFormat="1" applyFont="1" applyFill="1" applyBorder="1"/>
    <xf numFmtId="0" fontId="7" fillId="2" borderId="12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/>
    <xf numFmtId="0" fontId="7" fillId="3" borderId="22" xfId="0" applyFont="1" applyFill="1" applyBorder="1"/>
    <xf numFmtId="3" fontId="7" fillId="3" borderId="23" xfId="0" applyNumberFormat="1" applyFont="1" applyFill="1" applyBorder="1"/>
    <xf numFmtId="0" fontId="7" fillId="3" borderId="24" xfId="0" applyFont="1" applyFill="1" applyBorder="1" applyAlignment="1">
      <alignment horizontal="center"/>
    </xf>
    <xf numFmtId="0" fontId="8" fillId="0" borderId="10" xfId="0" applyFont="1" applyBorder="1"/>
    <xf numFmtId="3" fontId="8" fillId="0" borderId="11" xfId="0" applyNumberFormat="1" applyFont="1" applyBorder="1"/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wrapText="1"/>
    </xf>
    <xf numFmtId="0" fontId="8" fillId="0" borderId="16" xfId="0" applyFont="1" applyBorder="1"/>
    <xf numFmtId="3" fontId="8" fillId="0" borderId="17" xfId="0" applyNumberFormat="1" applyFont="1" applyBorder="1"/>
    <xf numFmtId="0" fontId="8" fillId="0" borderId="18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8" fillId="0" borderId="35" xfId="0" applyNumberFormat="1" applyFont="1" applyFill="1" applyBorder="1"/>
    <xf numFmtId="3" fontId="8" fillId="0" borderId="34" xfId="0" applyNumberFormat="1" applyFont="1" applyBorder="1"/>
    <xf numFmtId="3" fontId="8" fillId="0" borderId="36" xfId="0" applyNumberFormat="1" applyFont="1" applyFill="1" applyBorder="1"/>
    <xf numFmtId="3" fontId="8" fillId="0" borderId="38" xfId="0" applyNumberFormat="1" applyFont="1" applyFill="1" applyBorder="1"/>
    <xf numFmtId="3" fontId="8" fillId="0" borderId="37" xfId="0" applyNumberFormat="1" applyFont="1" applyBorder="1"/>
    <xf numFmtId="3" fontId="8" fillId="0" borderId="39" xfId="0" applyNumberFormat="1" applyFont="1" applyFill="1" applyBorder="1"/>
    <xf numFmtId="3" fontId="8" fillId="0" borderId="40" xfId="0" applyNumberFormat="1" applyFont="1" applyBorder="1"/>
    <xf numFmtId="3" fontId="8" fillId="0" borderId="41" xfId="0" applyNumberFormat="1" applyFont="1" applyFill="1" applyBorder="1"/>
    <xf numFmtId="3" fontId="8" fillId="0" borderId="43" xfId="0" applyNumberFormat="1" applyFont="1" applyFill="1" applyBorder="1"/>
    <xf numFmtId="3" fontId="8" fillId="0" borderId="42" xfId="0" applyNumberFormat="1" applyFont="1" applyBorder="1"/>
    <xf numFmtId="3" fontId="8" fillId="0" borderId="44" xfId="0" applyNumberFormat="1" applyFont="1" applyFill="1" applyBorder="1"/>
    <xf numFmtId="0" fontId="9" fillId="0" borderId="37" xfId="0" applyFont="1" applyBorder="1"/>
    <xf numFmtId="0" fontId="0" fillId="0" borderId="0" xfId="0" applyFont="1"/>
    <xf numFmtId="0" fontId="0" fillId="0" borderId="0" xfId="0" applyFont="1" applyAlignment="1">
      <alignment horizontal="right"/>
    </xf>
    <xf numFmtId="3" fontId="0" fillId="0" borderId="0" xfId="0" applyNumberFormat="1" applyFont="1"/>
    <xf numFmtId="0" fontId="11" fillId="0" borderId="0" xfId="0" applyFont="1" applyAlignment="1">
      <alignment horizontal="left"/>
    </xf>
    <xf numFmtId="0" fontId="9" fillId="0" borderId="34" xfId="0" quotePrefix="1" applyFont="1" applyBorder="1" applyAlignment="1">
      <alignment horizontal="left"/>
    </xf>
    <xf numFmtId="3" fontId="12" fillId="0" borderId="36" xfId="0" applyNumberFormat="1" applyFont="1" applyBorder="1"/>
    <xf numFmtId="0" fontId="9" fillId="0" borderId="37" xfId="0" quotePrefix="1" applyFont="1" applyBorder="1" applyAlignment="1">
      <alignment horizontal="left"/>
    </xf>
    <xf numFmtId="0" fontId="9" fillId="0" borderId="42" xfId="0" applyFont="1" applyBorder="1"/>
    <xf numFmtId="3" fontId="12" fillId="0" borderId="44" xfId="0" applyNumberFormat="1" applyFont="1" applyBorder="1"/>
    <xf numFmtId="0" fontId="12" fillId="0" borderId="0" xfId="0" applyFont="1" applyBorder="1" applyAlignment="1">
      <alignment horizontal="left"/>
    </xf>
    <xf numFmtId="3" fontId="12" fillId="0" borderId="0" xfId="0" applyNumberFormat="1" applyFont="1" applyBorder="1"/>
    <xf numFmtId="3" fontId="12" fillId="0" borderId="0" xfId="0" applyNumberFormat="1" applyFont="1" applyFill="1" applyBorder="1"/>
    <xf numFmtId="0" fontId="2" fillId="0" borderId="0" xfId="0" applyFont="1" applyFill="1" applyBorder="1"/>
    <xf numFmtId="3" fontId="13" fillId="0" borderId="0" xfId="0" applyNumberFormat="1" applyFont="1" applyBorder="1"/>
    <xf numFmtId="0" fontId="2" fillId="0" borderId="0" xfId="0" applyFont="1" applyFill="1" applyBorder="1" applyAlignment="1">
      <alignment horizontal="left"/>
    </xf>
    <xf numFmtId="0" fontId="2" fillId="0" borderId="0" xfId="0" applyFont="1"/>
    <xf numFmtId="0" fontId="12" fillId="2" borderId="45" xfId="0" applyFont="1" applyFill="1" applyBorder="1" applyAlignment="1">
      <alignment horizontal="left"/>
    </xf>
    <xf numFmtId="3" fontId="12" fillId="2" borderId="46" xfId="0" applyNumberFormat="1" applyFont="1" applyFill="1" applyBorder="1"/>
    <xf numFmtId="3" fontId="12" fillId="2" borderId="33" xfId="0" applyNumberFormat="1" applyFont="1" applyFill="1" applyBorder="1"/>
    <xf numFmtId="3" fontId="12" fillId="2" borderId="47" xfId="0" applyNumberFormat="1" applyFont="1" applyFill="1" applyBorder="1"/>
    <xf numFmtId="0" fontId="12" fillId="2" borderId="2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4" fillId="0" borderId="13" xfId="0" applyFont="1" applyBorder="1"/>
    <xf numFmtId="0" fontId="4" fillId="0" borderId="5" xfId="0" applyFont="1" applyBorder="1"/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3" borderId="22" xfId="0" applyFont="1" applyFill="1" applyBorder="1"/>
    <xf numFmtId="3" fontId="3" fillId="3" borderId="23" xfId="0" applyNumberFormat="1" applyFont="1" applyFill="1" applyBorder="1"/>
    <xf numFmtId="0" fontId="3" fillId="3" borderId="24" xfId="0" applyFont="1" applyFill="1" applyBorder="1" applyAlignment="1">
      <alignment horizontal="center"/>
    </xf>
    <xf numFmtId="0" fontId="4" fillId="0" borderId="16" xfId="0" applyFont="1" applyBorder="1"/>
    <xf numFmtId="3" fontId="4" fillId="0" borderId="17" xfId="0" applyNumberFormat="1" applyFont="1" applyBorder="1"/>
    <xf numFmtId="0" fontId="4" fillId="0" borderId="18" xfId="0" applyFont="1" applyBorder="1" applyAlignment="1">
      <alignment horizontal="center"/>
    </xf>
    <xf numFmtId="0" fontId="4" fillId="0" borderId="25" xfId="0" applyFont="1" applyBorder="1"/>
    <xf numFmtId="3" fontId="4" fillId="0" borderId="26" xfId="0" applyNumberFormat="1" applyFont="1" applyBorder="1"/>
    <xf numFmtId="0" fontId="4" fillId="0" borderId="27" xfId="0" applyFont="1" applyBorder="1" applyAlignment="1">
      <alignment horizontal="center"/>
    </xf>
    <xf numFmtId="0" fontId="4" fillId="0" borderId="7" xfId="0" applyFont="1" applyBorder="1"/>
    <xf numFmtId="3" fontId="4" fillId="0" borderId="8" xfId="0" applyNumberFormat="1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3" fontId="4" fillId="0" borderId="11" xfId="0" applyNumberFormat="1" applyFont="1" applyBorder="1"/>
    <xf numFmtId="0" fontId="4" fillId="0" borderId="12" xfId="0" applyFont="1" applyBorder="1" applyAlignment="1">
      <alignment horizontal="center"/>
    </xf>
    <xf numFmtId="3" fontId="4" fillId="0" borderId="14" xfId="0" applyNumberFormat="1" applyFont="1" applyBorder="1"/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0" fontId="3" fillId="2" borderId="10" xfId="0" applyFont="1" applyFill="1" applyBorder="1"/>
    <xf numFmtId="3" fontId="3" fillId="2" borderId="11" xfId="0" applyNumberFormat="1" applyFont="1" applyFill="1" applyBorder="1"/>
    <xf numFmtId="0" fontId="3" fillId="2" borderId="1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2" xfId="0" applyFont="1" applyFill="1" applyBorder="1"/>
    <xf numFmtId="3" fontId="3" fillId="3" borderId="3" xfId="0" applyNumberFormat="1" applyFont="1" applyFill="1" applyBorder="1"/>
    <xf numFmtId="0" fontId="3" fillId="3" borderId="4" xfId="0" applyFont="1" applyFill="1" applyBorder="1" applyAlignment="1">
      <alignment horizontal="center"/>
    </xf>
    <xf numFmtId="3" fontId="4" fillId="0" borderId="1" xfId="0" applyNumberFormat="1" applyFont="1" applyBorder="1"/>
    <xf numFmtId="0" fontId="4" fillId="0" borderId="6" xfId="0" applyFont="1" applyBorder="1" applyAlignment="1">
      <alignment horizontal="center"/>
    </xf>
    <xf numFmtId="0" fontId="3" fillId="3" borderId="13" xfId="0" applyFont="1" applyFill="1" applyBorder="1"/>
    <xf numFmtId="3" fontId="3" fillId="3" borderId="14" xfId="0" applyNumberFormat="1" applyFont="1" applyFill="1" applyBorder="1"/>
    <xf numFmtId="0" fontId="3" fillId="3" borderId="15" xfId="0" applyFont="1" applyFill="1" applyBorder="1" applyAlignment="1">
      <alignment horizontal="center"/>
    </xf>
    <xf numFmtId="3" fontId="4" fillId="0" borderId="17" xfId="0" applyNumberFormat="1" applyFont="1" applyFill="1" applyBorder="1"/>
    <xf numFmtId="0" fontId="4" fillId="0" borderId="18" xfId="0" applyFont="1" applyFill="1" applyBorder="1" applyAlignment="1">
      <alignment horizontal="center"/>
    </xf>
    <xf numFmtId="0" fontId="4" fillId="0" borderId="0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5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vertical="top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"/>
  <sheetViews>
    <sheetView tabSelected="1" zoomScaleNormal="100" workbookViewId="0">
      <selection activeCell="F7" sqref="F7"/>
    </sheetView>
  </sheetViews>
  <sheetFormatPr defaultRowHeight="15" x14ac:dyDescent="0.25"/>
  <cols>
    <col min="1" max="1" width="68.140625" customWidth="1"/>
    <col min="2" max="2" width="12.42578125" customWidth="1"/>
    <col min="3" max="3" width="12.28515625" style="1" customWidth="1"/>
    <col min="4" max="4" width="9.140625" style="2"/>
  </cols>
  <sheetData>
    <row r="1" spans="1:4" ht="49.5" customHeight="1" x14ac:dyDescent="0.25">
      <c r="A1" s="124" t="s">
        <v>79</v>
      </c>
      <c r="B1" s="125"/>
      <c r="C1" s="125"/>
      <c r="D1" s="5"/>
    </row>
    <row r="2" spans="1:4" ht="17.25" customHeight="1" thickBot="1" x14ac:dyDescent="0.3">
      <c r="A2" s="37"/>
      <c r="B2" s="38"/>
      <c r="C2" s="38"/>
      <c r="D2" s="5"/>
    </row>
    <row r="3" spans="1:4" s="7" customFormat="1" ht="16.5" thickBot="1" x14ac:dyDescent="0.3">
      <c r="A3" s="80" t="s">
        <v>2</v>
      </c>
      <c r="B3" s="81" t="s">
        <v>0</v>
      </c>
      <c r="C3" s="82" t="s">
        <v>1</v>
      </c>
    </row>
    <row r="4" spans="1:4" s="7" customFormat="1" ht="16.5" thickBot="1" x14ac:dyDescent="0.3">
      <c r="A4" s="83" t="s">
        <v>3</v>
      </c>
      <c r="B4" s="84">
        <f>B5+B6+B7</f>
        <v>8810</v>
      </c>
      <c r="C4" s="85"/>
    </row>
    <row r="5" spans="1:4" s="7" customFormat="1" ht="15.75" x14ac:dyDescent="0.25">
      <c r="A5" s="86" t="s">
        <v>20</v>
      </c>
      <c r="B5" s="87">
        <v>2550</v>
      </c>
      <c r="C5" s="88">
        <v>3500</v>
      </c>
    </row>
    <row r="6" spans="1:4" s="7" customFormat="1" ht="15.75" x14ac:dyDescent="0.25">
      <c r="A6" s="89" t="s">
        <v>21</v>
      </c>
      <c r="B6" s="90">
        <v>5000</v>
      </c>
      <c r="C6" s="91">
        <v>3500</v>
      </c>
    </row>
    <row r="7" spans="1:4" s="7" customFormat="1" ht="16.5" thickBot="1" x14ac:dyDescent="0.3">
      <c r="A7" s="92" t="s">
        <v>22</v>
      </c>
      <c r="B7" s="93">
        <v>1260</v>
      </c>
      <c r="C7" s="94">
        <v>3500</v>
      </c>
    </row>
    <row r="8" spans="1:4" s="7" customFormat="1" ht="16.5" thickBot="1" x14ac:dyDescent="0.3">
      <c r="A8" s="83" t="s">
        <v>4</v>
      </c>
      <c r="B8" s="84">
        <f>B9</f>
        <v>12699</v>
      </c>
      <c r="C8" s="85"/>
    </row>
    <row r="9" spans="1:4" s="118" customFormat="1" ht="16.5" thickBot="1" x14ac:dyDescent="0.3">
      <c r="A9" s="95" t="s">
        <v>17</v>
      </c>
      <c r="B9" s="96">
        <v>12699</v>
      </c>
      <c r="C9" s="97">
        <v>3500</v>
      </c>
    </row>
    <row r="10" spans="1:4" s="118" customFormat="1" ht="16.5" thickBot="1" x14ac:dyDescent="0.3">
      <c r="A10" s="83" t="s">
        <v>5</v>
      </c>
      <c r="B10" s="84">
        <f>B11+B12+B13</f>
        <v>11112</v>
      </c>
      <c r="C10" s="85"/>
    </row>
    <row r="11" spans="1:4" s="118" customFormat="1" ht="15.75" x14ac:dyDescent="0.25">
      <c r="A11" s="78" t="s">
        <v>23</v>
      </c>
      <c r="B11" s="98">
        <v>3000</v>
      </c>
      <c r="C11" s="99">
        <v>3500</v>
      </c>
    </row>
    <row r="12" spans="1:4" s="118" customFormat="1" ht="15.75" x14ac:dyDescent="0.25">
      <c r="A12" s="79" t="s">
        <v>24</v>
      </c>
      <c r="B12" s="98">
        <v>5000</v>
      </c>
      <c r="C12" s="99">
        <v>3500</v>
      </c>
    </row>
    <row r="13" spans="1:4" s="118" customFormat="1" ht="16.5" thickBot="1" x14ac:dyDescent="0.3">
      <c r="A13" s="86" t="s">
        <v>88</v>
      </c>
      <c r="B13" s="98">
        <v>3112</v>
      </c>
      <c r="C13" s="99">
        <v>3500</v>
      </c>
    </row>
    <row r="14" spans="1:4" s="118" customFormat="1" ht="16.5" thickBot="1" x14ac:dyDescent="0.3">
      <c r="A14" s="83" t="s">
        <v>26</v>
      </c>
      <c r="B14" s="84">
        <f>B15+B16+B17+B18</f>
        <v>5000</v>
      </c>
      <c r="C14" s="85"/>
    </row>
    <row r="15" spans="1:4" s="118" customFormat="1" ht="15.75" x14ac:dyDescent="0.25">
      <c r="A15" s="78" t="s">
        <v>27</v>
      </c>
      <c r="B15" s="98">
        <v>800</v>
      </c>
      <c r="C15" s="99">
        <v>3500</v>
      </c>
    </row>
    <row r="16" spans="1:4" s="118" customFormat="1" ht="15.75" x14ac:dyDescent="0.25">
      <c r="A16" s="78" t="s">
        <v>28</v>
      </c>
      <c r="B16" s="98">
        <v>2700</v>
      </c>
      <c r="C16" s="99">
        <v>3500</v>
      </c>
    </row>
    <row r="17" spans="1:3" s="118" customFormat="1" ht="15.75" x14ac:dyDescent="0.25">
      <c r="A17" s="79" t="s">
        <v>29</v>
      </c>
      <c r="B17" s="98">
        <v>500</v>
      </c>
      <c r="C17" s="99">
        <v>3500</v>
      </c>
    </row>
    <row r="18" spans="1:3" s="118" customFormat="1" ht="16.5" thickBot="1" x14ac:dyDescent="0.3">
      <c r="A18" s="79" t="s">
        <v>30</v>
      </c>
      <c r="B18" s="98">
        <v>1000</v>
      </c>
      <c r="C18" s="99">
        <v>3500</v>
      </c>
    </row>
    <row r="19" spans="1:3" s="118" customFormat="1" ht="16.5" thickBot="1" x14ac:dyDescent="0.3">
      <c r="A19" s="83" t="s">
        <v>8</v>
      </c>
      <c r="B19" s="84">
        <f>B20</f>
        <v>1000</v>
      </c>
      <c r="C19" s="85"/>
    </row>
    <row r="20" spans="1:3" s="118" customFormat="1" ht="16.5" thickBot="1" x14ac:dyDescent="0.3">
      <c r="A20" s="95" t="s">
        <v>34</v>
      </c>
      <c r="B20" s="96">
        <v>1000</v>
      </c>
      <c r="C20" s="97">
        <v>3500</v>
      </c>
    </row>
    <row r="21" spans="1:3" s="118" customFormat="1" ht="16.5" thickBot="1" x14ac:dyDescent="0.3">
      <c r="A21" s="83" t="s">
        <v>35</v>
      </c>
      <c r="B21" s="84">
        <f>B22</f>
        <v>9164</v>
      </c>
      <c r="C21" s="85"/>
    </row>
    <row r="22" spans="1:3" s="118" customFormat="1" ht="32.25" thickBot="1" x14ac:dyDescent="0.3">
      <c r="A22" s="100" t="s">
        <v>89</v>
      </c>
      <c r="B22" s="96">
        <v>9164</v>
      </c>
      <c r="C22" s="97">
        <v>3500</v>
      </c>
    </row>
    <row r="23" spans="1:3" s="118" customFormat="1" ht="16.5" thickBot="1" x14ac:dyDescent="0.3">
      <c r="A23" s="83" t="s">
        <v>10</v>
      </c>
      <c r="B23" s="84">
        <f>B24+B25</f>
        <v>3202</v>
      </c>
      <c r="C23" s="85"/>
    </row>
    <row r="24" spans="1:3" s="118" customFormat="1" ht="15.75" x14ac:dyDescent="0.25">
      <c r="A24" s="86" t="s">
        <v>36</v>
      </c>
      <c r="B24" s="87">
        <v>850</v>
      </c>
      <c r="C24" s="88">
        <v>3500</v>
      </c>
    </row>
    <row r="25" spans="1:3" s="118" customFormat="1" ht="19.5" customHeight="1" thickBot="1" x14ac:dyDescent="0.3">
      <c r="A25" s="123" t="s">
        <v>37</v>
      </c>
      <c r="B25" s="93">
        <v>2352</v>
      </c>
      <c r="C25" s="94">
        <v>3500</v>
      </c>
    </row>
    <row r="26" spans="1:3" s="118" customFormat="1" ht="16.5" thickBot="1" x14ac:dyDescent="0.3">
      <c r="A26" s="83" t="s">
        <v>15</v>
      </c>
      <c r="B26" s="84">
        <f>B27</f>
        <v>1815</v>
      </c>
      <c r="C26" s="85"/>
    </row>
    <row r="27" spans="1:3" s="118" customFormat="1" ht="16.5" thickBot="1" x14ac:dyDescent="0.3">
      <c r="A27" s="86" t="s">
        <v>38</v>
      </c>
      <c r="B27" s="87">
        <v>1815</v>
      </c>
      <c r="C27" s="88">
        <v>3500</v>
      </c>
    </row>
    <row r="28" spans="1:3" s="7" customFormat="1" ht="16.5" thickBot="1" x14ac:dyDescent="0.3">
      <c r="A28" s="83" t="s">
        <v>11</v>
      </c>
      <c r="B28" s="84">
        <f>B29</f>
        <v>1400</v>
      </c>
      <c r="C28" s="85"/>
    </row>
    <row r="29" spans="1:3" s="118" customFormat="1" ht="16.5" thickBot="1" x14ac:dyDescent="0.3">
      <c r="A29" s="92" t="s">
        <v>39</v>
      </c>
      <c r="B29" s="93">
        <v>1400</v>
      </c>
      <c r="C29" s="94">
        <v>3500</v>
      </c>
    </row>
    <row r="30" spans="1:3" s="118" customFormat="1" ht="16.5" thickBot="1" x14ac:dyDescent="0.3">
      <c r="A30" s="83" t="s">
        <v>40</v>
      </c>
      <c r="B30" s="84">
        <f>B31</f>
        <v>2800</v>
      </c>
      <c r="C30" s="85"/>
    </row>
    <row r="31" spans="1:3" s="7" customFormat="1" ht="16.5" thickBot="1" x14ac:dyDescent="0.3">
      <c r="A31" s="95" t="s">
        <v>41</v>
      </c>
      <c r="B31" s="96">
        <v>2800</v>
      </c>
      <c r="C31" s="97">
        <v>3500</v>
      </c>
    </row>
    <row r="32" spans="1:3" s="118" customFormat="1" ht="16.5" thickBot="1" x14ac:dyDescent="0.3">
      <c r="A32" s="83" t="s">
        <v>16</v>
      </c>
      <c r="B32" s="84">
        <f>B33+B34</f>
        <v>6240</v>
      </c>
      <c r="C32" s="85"/>
    </row>
    <row r="33" spans="1:3" s="7" customFormat="1" ht="15.75" x14ac:dyDescent="0.25">
      <c r="A33" s="86" t="s">
        <v>42</v>
      </c>
      <c r="B33" s="87">
        <v>240</v>
      </c>
      <c r="C33" s="88">
        <v>3500</v>
      </c>
    </row>
    <row r="34" spans="1:3" s="118" customFormat="1" ht="32.25" thickBot="1" x14ac:dyDescent="0.3">
      <c r="A34" s="122" t="s">
        <v>87</v>
      </c>
      <c r="B34" s="93">
        <v>6000</v>
      </c>
      <c r="C34" s="94">
        <v>3500</v>
      </c>
    </row>
    <row r="35" spans="1:3" s="118" customFormat="1" ht="16.5" thickBot="1" x14ac:dyDescent="0.3">
      <c r="A35" s="101" t="s">
        <v>13</v>
      </c>
      <c r="B35" s="102">
        <f>B4+B8+B10+B14+B19+B21+B23+B26+B28+B30+B32</f>
        <v>63242</v>
      </c>
      <c r="C35" s="103"/>
    </row>
    <row r="36" spans="1:3" s="118" customFormat="1" ht="15.75" x14ac:dyDescent="0.25">
      <c r="A36" s="7"/>
      <c r="B36" s="8"/>
      <c r="C36" s="9"/>
    </row>
    <row r="37" spans="1:3" s="118" customFormat="1" ht="15.75" x14ac:dyDescent="0.25">
      <c r="B37" s="119"/>
      <c r="C37" s="120"/>
    </row>
    <row r="38" spans="1:3" s="6" customFormat="1" ht="15.75" x14ac:dyDescent="0.25">
      <c r="A38" s="7"/>
      <c r="B38" s="8"/>
      <c r="C38" s="9"/>
    </row>
    <row r="39" spans="1:3" s="6" customFormat="1" ht="49.5" customHeight="1" x14ac:dyDescent="0.25">
      <c r="A39" s="124" t="s">
        <v>59</v>
      </c>
      <c r="B39" s="125"/>
      <c r="C39" s="125"/>
    </row>
    <row r="40" spans="1:3" s="6" customFormat="1" ht="16.5" thickBot="1" x14ac:dyDescent="0.3">
      <c r="A40" s="11"/>
      <c r="B40" s="11"/>
      <c r="C40" s="104"/>
    </row>
    <row r="41" spans="1:3" s="6" customFormat="1" ht="16.5" thickBot="1" x14ac:dyDescent="0.3">
      <c r="A41" s="105" t="s">
        <v>2</v>
      </c>
      <c r="B41" s="106" t="s">
        <v>0</v>
      </c>
      <c r="C41" s="107" t="s">
        <v>1</v>
      </c>
    </row>
    <row r="42" spans="1:3" s="6" customFormat="1" ht="15.75" x14ac:dyDescent="0.25">
      <c r="A42" s="108" t="s">
        <v>4</v>
      </c>
      <c r="B42" s="109">
        <f>SUM(B43:B44)</f>
        <v>16372</v>
      </c>
      <c r="C42" s="110"/>
    </row>
    <row r="43" spans="1:3" s="6" customFormat="1" ht="15.75" x14ac:dyDescent="0.25">
      <c r="A43" s="79" t="s">
        <v>17</v>
      </c>
      <c r="B43" s="111">
        <v>6673</v>
      </c>
      <c r="C43" s="112">
        <v>3500</v>
      </c>
    </row>
    <row r="44" spans="1:3" s="6" customFormat="1" ht="16.5" thickBot="1" x14ac:dyDescent="0.3">
      <c r="A44" s="89" t="s">
        <v>44</v>
      </c>
      <c r="B44" s="90">
        <v>9699</v>
      </c>
      <c r="C44" s="91">
        <v>3612</v>
      </c>
    </row>
    <row r="45" spans="1:3" s="6" customFormat="1" ht="15.75" x14ac:dyDescent="0.25">
      <c r="A45" s="108" t="s">
        <v>5</v>
      </c>
      <c r="B45" s="109">
        <f>B47+B46</f>
        <v>14500</v>
      </c>
      <c r="C45" s="110"/>
    </row>
    <row r="46" spans="1:3" s="6" customFormat="1" ht="15.75" x14ac:dyDescent="0.25">
      <c r="A46" s="79" t="s">
        <v>45</v>
      </c>
      <c r="B46" s="111">
        <v>4500</v>
      </c>
      <c r="C46" s="112">
        <v>3500</v>
      </c>
    </row>
    <row r="47" spans="1:3" s="6" customFormat="1" ht="16.5" thickBot="1" x14ac:dyDescent="0.3">
      <c r="A47" s="78" t="s">
        <v>46</v>
      </c>
      <c r="B47" s="98">
        <v>10000</v>
      </c>
      <c r="C47" s="99">
        <v>3612</v>
      </c>
    </row>
    <row r="48" spans="1:3" s="6" customFormat="1" ht="15.75" x14ac:dyDescent="0.25">
      <c r="A48" s="108" t="s">
        <v>6</v>
      </c>
      <c r="B48" s="109">
        <f>B49</f>
        <v>1000</v>
      </c>
      <c r="C48" s="110"/>
    </row>
    <row r="49" spans="1:3" s="6" customFormat="1" ht="16.5" thickBot="1" x14ac:dyDescent="0.3">
      <c r="A49" s="92" t="s">
        <v>47</v>
      </c>
      <c r="B49" s="93">
        <v>1000</v>
      </c>
      <c r="C49" s="94">
        <v>3500</v>
      </c>
    </row>
    <row r="50" spans="1:3" s="6" customFormat="1" ht="15.75" x14ac:dyDescent="0.25">
      <c r="A50" s="113" t="s">
        <v>35</v>
      </c>
      <c r="B50" s="114">
        <f>B53+B52+B51</f>
        <v>10946</v>
      </c>
      <c r="C50" s="115"/>
    </row>
    <row r="51" spans="1:3" s="6" customFormat="1" ht="33" customHeight="1" x14ac:dyDescent="0.25">
      <c r="A51" s="121" t="s">
        <v>43</v>
      </c>
      <c r="B51" s="116">
        <v>6903</v>
      </c>
      <c r="C51" s="117">
        <v>6330</v>
      </c>
    </row>
    <row r="52" spans="1:3" s="6" customFormat="1" ht="15.75" x14ac:dyDescent="0.25">
      <c r="A52" s="86" t="s">
        <v>48</v>
      </c>
      <c r="B52" s="90">
        <v>1837</v>
      </c>
      <c r="C52" s="91">
        <v>6330</v>
      </c>
    </row>
    <row r="53" spans="1:3" s="6" customFormat="1" ht="16.5" thickBot="1" x14ac:dyDescent="0.3">
      <c r="A53" s="89" t="s">
        <v>48</v>
      </c>
      <c r="B53" s="90">
        <v>2206</v>
      </c>
      <c r="C53" s="91">
        <v>3612</v>
      </c>
    </row>
    <row r="54" spans="1:3" s="6" customFormat="1" ht="15.75" x14ac:dyDescent="0.25">
      <c r="A54" s="108" t="s">
        <v>9</v>
      </c>
      <c r="B54" s="109">
        <f>B56+B55</f>
        <v>7955</v>
      </c>
      <c r="C54" s="110"/>
    </row>
    <row r="55" spans="1:3" s="6" customFormat="1" ht="15.75" x14ac:dyDescent="0.25">
      <c r="A55" s="79" t="s">
        <v>49</v>
      </c>
      <c r="B55" s="111">
        <v>533</v>
      </c>
      <c r="C55" s="112">
        <v>1030</v>
      </c>
    </row>
    <row r="56" spans="1:3" s="6" customFormat="1" ht="16.5" thickBot="1" x14ac:dyDescent="0.3">
      <c r="A56" s="92" t="s">
        <v>50</v>
      </c>
      <c r="B56" s="93">
        <v>7422</v>
      </c>
      <c r="C56" s="94">
        <v>3500</v>
      </c>
    </row>
    <row r="57" spans="1:3" s="6" customFormat="1" ht="15.75" x14ac:dyDescent="0.25">
      <c r="A57" s="113" t="s">
        <v>10</v>
      </c>
      <c r="B57" s="114">
        <f>B58+B59</f>
        <v>1372</v>
      </c>
      <c r="C57" s="115"/>
    </row>
    <row r="58" spans="1:3" s="6" customFormat="1" ht="15.75" x14ac:dyDescent="0.25">
      <c r="A58" s="89" t="s">
        <v>51</v>
      </c>
      <c r="B58" s="90">
        <v>601</v>
      </c>
      <c r="C58" s="91">
        <v>3500</v>
      </c>
    </row>
    <row r="59" spans="1:3" s="6" customFormat="1" ht="16.5" thickBot="1" x14ac:dyDescent="0.3">
      <c r="A59" s="92" t="s">
        <v>52</v>
      </c>
      <c r="B59" s="93">
        <v>771</v>
      </c>
      <c r="C59" s="94">
        <v>6330</v>
      </c>
    </row>
    <row r="60" spans="1:3" s="6" customFormat="1" ht="15.75" x14ac:dyDescent="0.25">
      <c r="A60" s="113" t="s">
        <v>11</v>
      </c>
      <c r="B60" s="114">
        <f>B61</f>
        <v>960</v>
      </c>
      <c r="C60" s="115"/>
    </row>
    <row r="61" spans="1:3" s="6" customFormat="1" ht="16.5" thickBot="1" x14ac:dyDescent="0.3">
      <c r="A61" s="89" t="s">
        <v>53</v>
      </c>
      <c r="B61" s="90">
        <v>960</v>
      </c>
      <c r="C61" s="91">
        <v>3500</v>
      </c>
    </row>
    <row r="62" spans="1:3" s="6" customFormat="1" ht="15.75" x14ac:dyDescent="0.25">
      <c r="A62" s="108" t="s">
        <v>12</v>
      </c>
      <c r="B62" s="109">
        <f>B63</f>
        <v>2000</v>
      </c>
      <c r="C62" s="110"/>
    </row>
    <row r="63" spans="1:3" s="6" customFormat="1" ht="16.5" thickBot="1" x14ac:dyDescent="0.3">
      <c r="A63" s="89" t="s">
        <v>54</v>
      </c>
      <c r="B63" s="90">
        <v>2000</v>
      </c>
      <c r="C63" s="91">
        <v>3500</v>
      </c>
    </row>
    <row r="64" spans="1:3" s="6" customFormat="1" ht="15.75" x14ac:dyDescent="0.25">
      <c r="A64" s="108" t="s">
        <v>55</v>
      </c>
      <c r="B64" s="109">
        <f>B65</f>
        <v>2628</v>
      </c>
      <c r="C64" s="110"/>
    </row>
    <row r="65" spans="1:4" s="6" customFormat="1" ht="16.5" thickBot="1" x14ac:dyDescent="0.3">
      <c r="A65" s="89" t="s">
        <v>56</v>
      </c>
      <c r="B65" s="90">
        <v>2628</v>
      </c>
      <c r="C65" s="91">
        <v>3500</v>
      </c>
    </row>
    <row r="66" spans="1:4" s="6" customFormat="1" ht="15.75" x14ac:dyDescent="0.25">
      <c r="A66" s="108" t="s">
        <v>57</v>
      </c>
      <c r="B66" s="109">
        <f>B67</f>
        <v>11500</v>
      </c>
      <c r="C66" s="110"/>
    </row>
    <row r="67" spans="1:4" s="6" customFormat="1" ht="16.5" thickBot="1" x14ac:dyDescent="0.3">
      <c r="A67" s="92" t="s">
        <v>58</v>
      </c>
      <c r="B67" s="93">
        <v>11500</v>
      </c>
      <c r="C67" s="94">
        <v>3500</v>
      </c>
    </row>
    <row r="68" spans="1:4" s="6" customFormat="1" ht="16.5" thickBot="1" x14ac:dyDescent="0.3">
      <c r="A68" s="101" t="s">
        <v>13</v>
      </c>
      <c r="B68" s="102">
        <f>B42+B45+B48+B50+B54+B57+B60+B62+B64+B66</f>
        <v>69233</v>
      </c>
      <c r="C68" s="103"/>
    </row>
    <row r="69" spans="1:4" s="6" customFormat="1" ht="15.75" x14ac:dyDescent="0.25">
      <c r="A69" s="7"/>
      <c r="B69" s="8"/>
      <c r="C69" s="9"/>
    </row>
    <row r="70" spans="1:4" s="11" customFormat="1" ht="49.5" customHeight="1" x14ac:dyDescent="0.25">
      <c r="A70" s="124" t="s">
        <v>78</v>
      </c>
      <c r="B70" s="125"/>
      <c r="C70" s="125"/>
      <c r="D70" s="10"/>
    </row>
    <row r="71" spans="1:4" s="11" customFormat="1" ht="17.25" customHeight="1" thickBot="1" x14ac:dyDescent="0.3">
      <c r="A71" s="37"/>
      <c r="B71" s="38"/>
      <c r="C71" s="38"/>
      <c r="D71" s="10"/>
    </row>
    <row r="72" spans="1:4" s="26" customFormat="1" ht="18" thickBot="1" x14ac:dyDescent="0.35">
      <c r="A72" s="22" t="s">
        <v>2</v>
      </c>
      <c r="B72" s="23" t="s">
        <v>0</v>
      </c>
      <c r="C72" s="24" t="s">
        <v>1</v>
      </c>
      <c r="D72" s="25"/>
    </row>
    <row r="73" spans="1:4" s="26" customFormat="1" ht="18" thickBot="1" x14ac:dyDescent="0.35">
      <c r="A73" s="27" t="s">
        <v>3</v>
      </c>
      <c r="B73" s="28">
        <f>B74</f>
        <v>6445</v>
      </c>
      <c r="C73" s="29"/>
      <c r="D73" s="25"/>
    </row>
    <row r="74" spans="1:4" s="26" customFormat="1" ht="18" thickBot="1" x14ac:dyDescent="0.35">
      <c r="A74" s="30" t="s">
        <v>19</v>
      </c>
      <c r="B74" s="31">
        <v>6445</v>
      </c>
      <c r="C74" s="32">
        <v>93</v>
      </c>
      <c r="D74" s="25"/>
    </row>
    <row r="75" spans="1:4" s="26" customFormat="1" ht="18" thickBot="1" x14ac:dyDescent="0.35">
      <c r="A75" s="27" t="s">
        <v>31</v>
      </c>
      <c r="B75" s="28">
        <f>B76</f>
        <v>4520</v>
      </c>
      <c r="C75" s="29"/>
      <c r="D75" s="25"/>
    </row>
    <row r="76" spans="1:4" s="26" customFormat="1" ht="18" thickBot="1" x14ac:dyDescent="0.35">
      <c r="A76" s="78" t="s">
        <v>25</v>
      </c>
      <c r="B76" s="31">
        <v>4520</v>
      </c>
      <c r="C76" s="32">
        <v>93</v>
      </c>
      <c r="D76" s="25"/>
    </row>
    <row r="77" spans="1:4" s="26" customFormat="1" ht="18" thickBot="1" x14ac:dyDescent="0.35">
      <c r="A77" s="27" t="s">
        <v>14</v>
      </c>
      <c r="B77" s="28">
        <f>B78</f>
        <v>10000</v>
      </c>
      <c r="C77" s="29"/>
      <c r="D77" s="25"/>
    </row>
    <row r="78" spans="1:4" s="26" customFormat="1" ht="35.25" thickBot="1" x14ac:dyDescent="0.35">
      <c r="A78" s="33" t="s">
        <v>18</v>
      </c>
      <c r="B78" s="17">
        <v>10000</v>
      </c>
      <c r="C78" s="18">
        <v>93</v>
      </c>
      <c r="D78" s="25"/>
    </row>
    <row r="79" spans="1:4" s="26" customFormat="1" ht="18" thickBot="1" x14ac:dyDescent="0.35">
      <c r="A79" s="27" t="s">
        <v>32</v>
      </c>
      <c r="B79" s="28">
        <f>B80</f>
        <v>2000</v>
      </c>
      <c r="C79" s="29"/>
      <c r="D79" s="25"/>
    </row>
    <row r="80" spans="1:4" s="26" customFormat="1" ht="18" thickBot="1" x14ac:dyDescent="0.35">
      <c r="A80" s="34" t="s">
        <v>33</v>
      </c>
      <c r="B80" s="35">
        <v>2000</v>
      </c>
      <c r="C80" s="36">
        <v>93</v>
      </c>
      <c r="D80" s="25"/>
    </row>
    <row r="81" spans="1:4" s="26" customFormat="1" ht="18" thickBot="1" x14ac:dyDescent="0.35">
      <c r="A81" s="27" t="s">
        <v>11</v>
      </c>
      <c r="B81" s="28">
        <f>SUM(B82:B84)</f>
        <v>101</v>
      </c>
      <c r="C81" s="29"/>
      <c r="D81" s="25"/>
    </row>
    <row r="82" spans="1:4" s="26" customFormat="1" ht="17.25" x14ac:dyDescent="0.3">
      <c r="A82" s="78" t="s">
        <v>83</v>
      </c>
      <c r="B82" s="17">
        <v>19</v>
      </c>
      <c r="C82" s="18">
        <v>1030</v>
      </c>
      <c r="D82" s="25"/>
    </row>
    <row r="83" spans="1:4" s="26" customFormat="1" ht="17.25" x14ac:dyDescent="0.3">
      <c r="A83" s="79" t="s">
        <v>84</v>
      </c>
      <c r="B83" s="12">
        <v>32</v>
      </c>
      <c r="C83" s="13">
        <v>1030</v>
      </c>
      <c r="D83" s="25"/>
    </row>
    <row r="84" spans="1:4" s="26" customFormat="1" ht="18" thickBot="1" x14ac:dyDescent="0.35">
      <c r="A84" s="14" t="s">
        <v>85</v>
      </c>
      <c r="B84" s="15">
        <v>50</v>
      </c>
      <c r="C84" s="16">
        <v>1030</v>
      </c>
      <c r="D84" s="25"/>
    </row>
    <row r="85" spans="1:4" s="26" customFormat="1" ht="18" thickBot="1" x14ac:dyDescent="0.35">
      <c r="A85" s="27" t="s">
        <v>68</v>
      </c>
      <c r="B85" s="28">
        <f>SUM(B86)</f>
        <v>1504</v>
      </c>
      <c r="C85" s="29"/>
      <c r="D85" s="25"/>
    </row>
    <row r="86" spans="1:4" s="26" customFormat="1" ht="18" thickBot="1" x14ac:dyDescent="0.35">
      <c r="A86" s="30" t="s">
        <v>86</v>
      </c>
      <c r="B86" s="31">
        <v>1504</v>
      </c>
      <c r="C86" s="32">
        <v>1030</v>
      </c>
      <c r="D86" s="25"/>
    </row>
    <row r="87" spans="1:4" s="26" customFormat="1" ht="18" thickBot="1" x14ac:dyDescent="0.35">
      <c r="A87" s="19" t="s">
        <v>13</v>
      </c>
      <c r="B87" s="20">
        <f>SUM(B73+B75+B77+B79+B81+B85)</f>
        <v>24570</v>
      </c>
      <c r="C87" s="21"/>
      <c r="D87" s="25"/>
    </row>
    <row r="88" spans="1:4" x14ac:dyDescent="0.25">
      <c r="A88" s="3"/>
      <c r="B88" s="4"/>
    </row>
    <row r="89" spans="1:4" x14ac:dyDescent="0.25">
      <c r="A89" s="3"/>
      <c r="B89" s="4"/>
    </row>
  </sheetData>
  <mergeCells count="3">
    <mergeCell ref="A1:C1"/>
    <mergeCell ref="A70:C70"/>
    <mergeCell ref="A39:C3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3" fitToHeight="0" orientation="portrait" r:id="rId1"/>
  <headerFooter differentFirst="1">
    <oddFooter>&amp;C&amp;P/&amp;N</oddFooter>
    <firstHeader>&amp;RPříloha č 10</firstHeader>
    <firstFooter>&amp;C&amp;P/&amp;N</firstFooter>
  </headerFooter>
  <rowBreaks count="2" manualBreakCount="2">
    <brk id="37" max="16383" man="1"/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9"/>
  <sheetViews>
    <sheetView topLeftCell="A7" zoomScaleNormal="100" workbookViewId="0">
      <selection activeCell="K20" sqref="K20"/>
    </sheetView>
  </sheetViews>
  <sheetFormatPr defaultRowHeight="15" x14ac:dyDescent="0.25"/>
  <cols>
    <col min="1" max="1" width="5" customWidth="1"/>
    <col min="2" max="2" width="26.7109375" customWidth="1"/>
    <col min="3" max="3" width="15.140625" customWidth="1"/>
    <col min="4" max="4" width="14.28515625" customWidth="1"/>
    <col min="5" max="5" width="18.7109375" customWidth="1"/>
    <col min="6" max="6" width="20.5703125" customWidth="1"/>
    <col min="7" max="7" width="5" customWidth="1"/>
  </cols>
  <sheetData>
    <row r="1" spans="2:6" x14ac:dyDescent="0.25">
      <c r="F1" s="39"/>
    </row>
    <row r="2" spans="2:6" s="52" customFormat="1" x14ac:dyDescent="0.25">
      <c r="B2" s="135" t="s">
        <v>80</v>
      </c>
      <c r="C2" s="136"/>
      <c r="D2" s="136"/>
      <c r="E2" s="136"/>
      <c r="F2" s="136"/>
    </row>
    <row r="3" spans="2:6" s="52" customFormat="1" ht="32.25" customHeight="1" x14ac:dyDescent="0.25">
      <c r="B3" s="137"/>
      <c r="C3" s="137"/>
      <c r="D3" s="137"/>
      <c r="E3" s="137"/>
      <c r="F3" s="137"/>
    </row>
    <row r="4" spans="2:6" s="52" customFormat="1" ht="15.75" thickBot="1" x14ac:dyDescent="0.3">
      <c r="B4" s="55"/>
      <c r="F4" s="53" t="s">
        <v>60</v>
      </c>
    </row>
    <row r="5" spans="2:6" s="26" customFormat="1" ht="18" thickBot="1" x14ac:dyDescent="0.35">
      <c r="B5" s="126" t="s">
        <v>75</v>
      </c>
      <c r="C5" s="72" t="s">
        <v>61</v>
      </c>
      <c r="D5" s="73" t="s">
        <v>62</v>
      </c>
      <c r="E5" s="74" t="s">
        <v>63</v>
      </c>
      <c r="F5" s="129" t="s">
        <v>76</v>
      </c>
    </row>
    <row r="6" spans="2:6" s="26" customFormat="1" ht="17.25" x14ac:dyDescent="0.3">
      <c r="B6" s="127"/>
      <c r="C6" s="132" t="s">
        <v>64</v>
      </c>
      <c r="D6" s="75"/>
      <c r="E6" s="132" t="s">
        <v>77</v>
      </c>
      <c r="F6" s="130"/>
    </row>
    <row r="7" spans="2:6" s="26" customFormat="1" ht="17.25" x14ac:dyDescent="0.3">
      <c r="B7" s="127"/>
      <c r="C7" s="133"/>
      <c r="D7" s="76"/>
      <c r="E7" s="133"/>
      <c r="F7" s="130"/>
    </row>
    <row r="8" spans="2:6" s="26" customFormat="1" ht="18" thickBot="1" x14ac:dyDescent="0.35">
      <c r="B8" s="128"/>
      <c r="C8" s="134"/>
      <c r="D8" s="77"/>
      <c r="E8" s="134"/>
      <c r="F8" s="131"/>
    </row>
    <row r="9" spans="2:6" s="26" customFormat="1" ht="17.25" x14ac:dyDescent="0.3">
      <c r="B9" s="56" t="s">
        <v>65</v>
      </c>
      <c r="C9" s="40">
        <v>848</v>
      </c>
      <c r="D9" s="41">
        <f>2000+5100+250</f>
        <v>7350</v>
      </c>
      <c r="E9" s="42">
        <v>194</v>
      </c>
      <c r="F9" s="57">
        <f>SUM(C9+D9+E9)</f>
        <v>8392</v>
      </c>
    </row>
    <row r="10" spans="2:6" s="26" customFormat="1" ht="17.25" x14ac:dyDescent="0.3">
      <c r="B10" s="51" t="s">
        <v>4</v>
      </c>
      <c r="C10" s="43">
        <v>266</v>
      </c>
      <c r="D10" s="44">
        <v>8300</v>
      </c>
      <c r="E10" s="45">
        <v>152</v>
      </c>
      <c r="F10" s="57">
        <f t="shared" ref="F10:F31" si="0">SUM(C10+D10+E10)</f>
        <v>8718</v>
      </c>
    </row>
    <row r="11" spans="2:6" s="26" customFormat="1" ht="17.25" x14ac:dyDescent="0.3">
      <c r="B11" s="51" t="s">
        <v>5</v>
      </c>
      <c r="C11" s="43">
        <v>1636</v>
      </c>
      <c r="D11" s="44">
        <v>3000</v>
      </c>
      <c r="E11" s="45">
        <v>407</v>
      </c>
      <c r="F11" s="57">
        <f t="shared" si="0"/>
        <v>5043</v>
      </c>
    </row>
    <row r="12" spans="2:6" s="26" customFormat="1" ht="17.25" x14ac:dyDescent="0.3">
      <c r="B12" s="51" t="s">
        <v>6</v>
      </c>
      <c r="C12" s="43">
        <v>1201</v>
      </c>
      <c r="D12" s="44">
        <v>0</v>
      </c>
      <c r="E12" s="45">
        <v>169</v>
      </c>
      <c r="F12" s="57">
        <f t="shared" si="0"/>
        <v>1370</v>
      </c>
    </row>
    <row r="13" spans="2:6" s="26" customFormat="1" ht="17.25" x14ac:dyDescent="0.3">
      <c r="B13" s="51" t="s">
        <v>66</v>
      </c>
      <c r="C13" s="43">
        <v>36</v>
      </c>
      <c r="D13" s="44">
        <v>0</v>
      </c>
      <c r="E13" s="45">
        <v>0</v>
      </c>
      <c r="F13" s="57">
        <f t="shared" si="0"/>
        <v>36</v>
      </c>
    </row>
    <row r="14" spans="2:6" s="26" customFormat="1" ht="17.25" x14ac:dyDescent="0.3">
      <c r="B14" s="51" t="s">
        <v>7</v>
      </c>
      <c r="C14" s="43">
        <v>144</v>
      </c>
      <c r="D14" s="44">
        <v>0</v>
      </c>
      <c r="E14" s="45">
        <v>43</v>
      </c>
      <c r="F14" s="57">
        <f t="shared" si="0"/>
        <v>187</v>
      </c>
    </row>
    <row r="15" spans="2:6" s="26" customFormat="1" ht="17.25" x14ac:dyDescent="0.3">
      <c r="B15" s="51" t="s">
        <v>26</v>
      </c>
      <c r="C15" s="43">
        <v>106</v>
      </c>
      <c r="D15" s="44">
        <v>0</v>
      </c>
      <c r="E15" s="45">
        <v>0</v>
      </c>
      <c r="F15" s="57">
        <f t="shared" si="0"/>
        <v>106</v>
      </c>
    </row>
    <row r="16" spans="2:6" s="26" customFormat="1" ht="17.25" x14ac:dyDescent="0.3">
      <c r="B16" s="51" t="s">
        <v>8</v>
      </c>
      <c r="C16" s="43">
        <v>0</v>
      </c>
      <c r="D16" s="44">
        <v>0</v>
      </c>
      <c r="E16" s="45">
        <v>0</v>
      </c>
      <c r="F16" s="57">
        <f t="shared" si="0"/>
        <v>0</v>
      </c>
    </row>
    <row r="17" spans="2:6" s="26" customFormat="1" ht="17.25" x14ac:dyDescent="0.3">
      <c r="B17" s="51" t="s">
        <v>67</v>
      </c>
      <c r="C17" s="43">
        <v>90</v>
      </c>
      <c r="D17" s="44">
        <v>0</v>
      </c>
      <c r="E17" s="45">
        <v>82</v>
      </c>
      <c r="F17" s="57">
        <f t="shared" si="0"/>
        <v>172</v>
      </c>
    </row>
    <row r="18" spans="2:6" s="26" customFormat="1" ht="17.25" x14ac:dyDescent="0.3">
      <c r="B18" s="51" t="s">
        <v>14</v>
      </c>
      <c r="C18" s="43">
        <v>97</v>
      </c>
      <c r="D18" s="44">
        <v>0</v>
      </c>
      <c r="E18" s="45">
        <v>0</v>
      </c>
      <c r="F18" s="57">
        <f t="shared" si="0"/>
        <v>97</v>
      </c>
    </row>
    <row r="19" spans="2:6" s="26" customFormat="1" ht="17.25" x14ac:dyDescent="0.3">
      <c r="B19" s="51" t="s">
        <v>68</v>
      </c>
      <c r="C19" s="43">
        <v>33</v>
      </c>
      <c r="D19" s="44">
        <v>0</v>
      </c>
      <c r="E19" s="45">
        <v>3</v>
      </c>
      <c r="F19" s="57">
        <f t="shared" si="0"/>
        <v>36</v>
      </c>
    </row>
    <row r="20" spans="2:6" s="26" customFormat="1" ht="17.25" x14ac:dyDescent="0.3">
      <c r="B20" s="51" t="s">
        <v>32</v>
      </c>
      <c r="C20" s="43">
        <v>39</v>
      </c>
      <c r="D20" s="44">
        <v>0</v>
      </c>
      <c r="E20" s="45">
        <v>0</v>
      </c>
      <c r="F20" s="57">
        <f t="shared" si="0"/>
        <v>39</v>
      </c>
    </row>
    <row r="21" spans="2:6" s="26" customFormat="1" ht="17.25" x14ac:dyDescent="0.3">
      <c r="B21" s="51" t="s">
        <v>9</v>
      </c>
      <c r="C21" s="43">
        <v>0</v>
      </c>
      <c r="D21" s="44">
        <v>0</v>
      </c>
      <c r="E21" s="45">
        <v>0</v>
      </c>
      <c r="F21" s="57">
        <f t="shared" si="0"/>
        <v>0</v>
      </c>
    </row>
    <row r="22" spans="2:6" s="26" customFormat="1" ht="17.25" x14ac:dyDescent="0.3">
      <c r="B22" s="51" t="s">
        <v>10</v>
      </c>
      <c r="C22" s="43">
        <v>74</v>
      </c>
      <c r="D22" s="44">
        <v>0</v>
      </c>
      <c r="E22" s="45">
        <v>0</v>
      </c>
      <c r="F22" s="57">
        <f t="shared" si="0"/>
        <v>74</v>
      </c>
    </row>
    <row r="23" spans="2:6" s="26" customFormat="1" ht="17.25" x14ac:dyDescent="0.3">
      <c r="B23" s="51" t="s">
        <v>15</v>
      </c>
      <c r="C23" s="43">
        <v>65</v>
      </c>
      <c r="D23" s="44">
        <v>0</v>
      </c>
      <c r="E23" s="45">
        <v>5</v>
      </c>
      <c r="F23" s="57">
        <f t="shared" si="0"/>
        <v>70</v>
      </c>
    </row>
    <row r="24" spans="2:6" s="26" customFormat="1" ht="17.25" x14ac:dyDescent="0.3">
      <c r="B24" s="58" t="s">
        <v>11</v>
      </c>
      <c r="C24" s="43">
        <v>87</v>
      </c>
      <c r="D24" s="44">
        <v>0</v>
      </c>
      <c r="E24" s="45">
        <v>48</v>
      </c>
      <c r="F24" s="57">
        <f t="shared" si="0"/>
        <v>135</v>
      </c>
    </row>
    <row r="25" spans="2:6" s="26" customFormat="1" ht="17.25" x14ac:dyDescent="0.3">
      <c r="B25" s="51" t="s">
        <v>69</v>
      </c>
      <c r="C25" s="43">
        <v>57</v>
      </c>
      <c r="D25" s="44">
        <v>0</v>
      </c>
      <c r="E25" s="45">
        <v>0</v>
      </c>
      <c r="F25" s="57">
        <f t="shared" si="0"/>
        <v>57</v>
      </c>
    </row>
    <row r="26" spans="2:6" s="26" customFormat="1" ht="17.25" x14ac:dyDescent="0.3">
      <c r="B26" s="51" t="s">
        <v>40</v>
      </c>
      <c r="C26" s="43">
        <v>0</v>
      </c>
      <c r="D26" s="44">
        <v>0</v>
      </c>
      <c r="E26" s="45">
        <v>0</v>
      </c>
      <c r="F26" s="57">
        <f t="shared" si="0"/>
        <v>0</v>
      </c>
    </row>
    <row r="27" spans="2:6" s="26" customFormat="1" ht="17.25" x14ac:dyDescent="0.3">
      <c r="B27" s="51" t="s">
        <v>12</v>
      </c>
      <c r="C27" s="43">
        <v>94</v>
      </c>
      <c r="D27" s="44">
        <v>0</v>
      </c>
      <c r="E27" s="45">
        <v>0</v>
      </c>
      <c r="F27" s="57">
        <f t="shared" si="0"/>
        <v>94</v>
      </c>
    </row>
    <row r="28" spans="2:6" s="26" customFormat="1" ht="17.25" x14ac:dyDescent="0.3">
      <c r="B28" s="51" t="s">
        <v>55</v>
      </c>
      <c r="C28" s="43">
        <v>90</v>
      </c>
      <c r="D28" s="44">
        <v>0</v>
      </c>
      <c r="E28" s="45">
        <v>10</v>
      </c>
      <c r="F28" s="57">
        <f t="shared" si="0"/>
        <v>100</v>
      </c>
    </row>
    <row r="29" spans="2:6" s="26" customFormat="1" ht="17.25" x14ac:dyDescent="0.3">
      <c r="B29" s="51" t="s">
        <v>16</v>
      </c>
      <c r="C29" s="43">
        <v>96</v>
      </c>
      <c r="D29" s="44">
        <v>1220</v>
      </c>
      <c r="E29" s="45">
        <v>11</v>
      </c>
      <c r="F29" s="57">
        <f t="shared" si="0"/>
        <v>1327</v>
      </c>
    </row>
    <row r="30" spans="2:6" s="26" customFormat="1" ht="17.25" x14ac:dyDescent="0.3">
      <c r="B30" s="51" t="s">
        <v>70</v>
      </c>
      <c r="C30" s="43">
        <v>0</v>
      </c>
      <c r="D30" s="46">
        <v>0</v>
      </c>
      <c r="E30" s="47">
        <v>0</v>
      </c>
      <c r="F30" s="57">
        <f t="shared" si="0"/>
        <v>0</v>
      </c>
    </row>
    <row r="31" spans="2:6" s="26" customFormat="1" ht="18" thickBot="1" x14ac:dyDescent="0.35">
      <c r="B31" s="59" t="s">
        <v>57</v>
      </c>
      <c r="C31" s="48">
        <v>0</v>
      </c>
      <c r="D31" s="49">
        <v>0</v>
      </c>
      <c r="E31" s="50">
        <v>0</v>
      </c>
      <c r="F31" s="60">
        <f t="shared" si="0"/>
        <v>0</v>
      </c>
    </row>
    <row r="32" spans="2:6" s="26" customFormat="1" ht="18.75" thickTop="1" thickBot="1" x14ac:dyDescent="0.35">
      <c r="B32" s="68" t="s">
        <v>71</v>
      </c>
      <c r="C32" s="69">
        <f>SUM(C9:C31)</f>
        <v>5059</v>
      </c>
      <c r="D32" s="70">
        <f>SUM(D9:D31)</f>
        <v>19870</v>
      </c>
      <c r="E32" s="71">
        <f>SUM(E9:E31)</f>
        <v>1124</v>
      </c>
      <c r="F32" s="71">
        <f>SUM(F9:F31)</f>
        <v>26053</v>
      </c>
    </row>
    <row r="33" spans="2:6" s="26" customFormat="1" ht="17.25" x14ac:dyDescent="0.3">
      <c r="B33" s="61"/>
      <c r="C33" s="62"/>
      <c r="D33" s="62"/>
      <c r="E33" s="63"/>
      <c r="F33" s="62"/>
    </row>
    <row r="34" spans="2:6" s="52" customFormat="1" x14ac:dyDescent="0.25">
      <c r="B34" s="64" t="s">
        <v>62</v>
      </c>
      <c r="F34" s="65"/>
    </row>
    <row r="35" spans="2:6" s="52" customFormat="1" x14ac:dyDescent="0.25">
      <c r="B35" s="66" t="s">
        <v>72</v>
      </c>
      <c r="F35" s="65"/>
    </row>
    <row r="36" spans="2:6" s="52" customFormat="1" x14ac:dyDescent="0.25">
      <c r="B36" s="67" t="s">
        <v>73</v>
      </c>
      <c r="F36" s="54"/>
    </row>
    <row r="37" spans="2:6" s="52" customFormat="1" x14ac:dyDescent="0.25">
      <c r="B37" s="67" t="s">
        <v>81</v>
      </c>
      <c r="F37" s="54"/>
    </row>
    <row r="38" spans="2:6" s="52" customFormat="1" x14ac:dyDescent="0.25">
      <c r="B38" s="67" t="s">
        <v>82</v>
      </c>
    </row>
    <row r="39" spans="2:6" s="52" customFormat="1" x14ac:dyDescent="0.25">
      <c r="B39" s="64" t="s">
        <v>74</v>
      </c>
    </row>
    <row r="40" spans="2:6" s="52" customFormat="1" x14ac:dyDescent="0.25"/>
    <row r="41" spans="2:6" s="52" customFormat="1" x14ac:dyDescent="0.25"/>
    <row r="42" spans="2:6" s="52" customFormat="1" x14ac:dyDescent="0.25"/>
    <row r="43" spans="2:6" s="52" customFormat="1" x14ac:dyDescent="0.25"/>
    <row r="44" spans="2:6" s="52" customFormat="1" x14ac:dyDescent="0.25"/>
    <row r="45" spans="2:6" s="52" customFormat="1" x14ac:dyDescent="0.25"/>
    <row r="46" spans="2:6" s="52" customFormat="1" x14ac:dyDescent="0.25"/>
    <row r="47" spans="2:6" s="52" customFormat="1" x14ac:dyDescent="0.25"/>
    <row r="48" spans="2:6" s="52" customFormat="1" x14ac:dyDescent="0.25"/>
    <row r="49" s="52" customFormat="1" x14ac:dyDescent="0.25"/>
    <row r="50" s="52" customFormat="1" x14ac:dyDescent="0.25"/>
    <row r="51" s="52" customFormat="1" x14ac:dyDescent="0.25"/>
    <row r="52" s="52" customFormat="1" x14ac:dyDescent="0.25"/>
    <row r="53" s="52" customFormat="1" x14ac:dyDescent="0.25"/>
    <row r="54" s="52" customFormat="1" x14ac:dyDescent="0.25"/>
    <row r="55" s="52" customFormat="1" x14ac:dyDescent="0.25"/>
    <row r="56" s="52" customFormat="1" x14ac:dyDescent="0.25"/>
    <row r="57" s="52" customFormat="1" x14ac:dyDescent="0.25"/>
    <row r="58" s="52" customFormat="1" x14ac:dyDescent="0.25"/>
    <row r="59" s="52" customFormat="1" x14ac:dyDescent="0.25"/>
  </sheetData>
  <mergeCells count="5">
    <mergeCell ref="B5:B8"/>
    <mergeCell ref="F5:F8"/>
    <mergeCell ref="C6:C8"/>
    <mergeCell ref="E6:E8"/>
    <mergeCell ref="B2:F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2" fitToHeight="0" orientation="portrait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účelové inv.a neinv. dotace</vt:lpstr>
      <vt:lpstr>účel.NIV pravid.</vt:lpstr>
      <vt:lpstr>List3</vt:lpstr>
      <vt:lpstr>'účel.NIV pravid.'!Oblast_tisku</vt:lpstr>
      <vt:lpstr>'účelové inv.a neinv. dotace'!Oblast_tisku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dannhoferovair</dc:creator>
  <cp:lastModifiedBy>Dannhoferová Irena</cp:lastModifiedBy>
  <cp:lastPrinted>2020-11-27T09:25:01Z</cp:lastPrinted>
  <dcterms:created xsi:type="dcterms:W3CDTF">2018-11-09T13:19:28Z</dcterms:created>
  <dcterms:modified xsi:type="dcterms:W3CDTF">2021-01-05T10:25:13Z</dcterms:modified>
</cp:coreProperties>
</file>