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0" windowWidth="23250" windowHeight="11745" activeTab="1"/>
  </bookViews>
  <sheets>
    <sheet name="SUMÁŘ DLE ORJ" sheetId="3" r:id="rId1"/>
    <sheet name="PODLE ORJ" sheetId="2" r:id="rId2"/>
  </sheets>
  <definedNames>
    <definedName name="_xlnm.Print_Titles" localSheetId="1">'PODLE ORJ'!$1:$6</definedName>
    <definedName name="_xlnm.Print_Area" localSheetId="1">'PODLE ORJ'!$A$1:$W$462</definedName>
  </definedNames>
  <calcPr calcId="145621"/>
</workbook>
</file>

<file path=xl/calcChain.xml><?xml version="1.0" encoding="utf-8"?>
<calcChain xmlns="http://schemas.openxmlformats.org/spreadsheetml/2006/main">
  <c r="U87" i="2" l="1"/>
  <c r="R87" i="2" s="1"/>
  <c r="G32" i="3" l="1"/>
  <c r="O150" i="2" l="1"/>
  <c r="P150" i="2"/>
  <c r="Q150" i="2"/>
  <c r="R150" i="2"/>
  <c r="S150" i="2"/>
  <c r="T150" i="2"/>
  <c r="U150" i="2"/>
  <c r="V150" i="2"/>
  <c r="W150" i="2"/>
  <c r="O141" i="2"/>
  <c r="P141" i="2"/>
  <c r="Q141" i="2"/>
  <c r="R141" i="2"/>
  <c r="S141" i="2"/>
  <c r="T141" i="2"/>
  <c r="U141" i="2"/>
  <c r="V141" i="2"/>
  <c r="W141" i="2"/>
  <c r="P14" i="2" l="1"/>
  <c r="Q14" i="2"/>
  <c r="R14" i="2"/>
  <c r="S14" i="2"/>
  <c r="T14" i="2"/>
  <c r="U14" i="2"/>
  <c r="V14" i="2"/>
  <c r="W14" i="2"/>
  <c r="O14" i="2"/>
  <c r="O447" i="2" l="1"/>
  <c r="P447" i="2"/>
  <c r="Q447" i="2"/>
  <c r="R447" i="2"/>
  <c r="S447" i="2"/>
  <c r="T447" i="2"/>
  <c r="U447" i="2"/>
  <c r="V447" i="2"/>
  <c r="W447" i="2"/>
  <c r="P135" i="2" l="1"/>
  <c r="Q135" i="2"/>
  <c r="R135" i="2"/>
  <c r="S135" i="2"/>
  <c r="T135" i="2"/>
  <c r="U135" i="2"/>
  <c r="V135" i="2"/>
  <c r="W135" i="2"/>
  <c r="O135" i="2"/>
  <c r="P44" i="2"/>
  <c r="Q44" i="2"/>
  <c r="R44" i="2"/>
  <c r="S44" i="2"/>
  <c r="T44" i="2"/>
  <c r="U44" i="2"/>
  <c r="E12" i="3" s="1"/>
  <c r="V44" i="2"/>
  <c r="W44" i="2"/>
  <c r="O44" i="2"/>
  <c r="O61" i="2"/>
  <c r="P61" i="2"/>
  <c r="Q61" i="2"/>
  <c r="R61" i="2"/>
  <c r="S61" i="2"/>
  <c r="T61" i="2"/>
  <c r="U61" i="2"/>
  <c r="E14" i="3" s="1"/>
  <c r="V61" i="2"/>
  <c r="F14" i="3" s="1"/>
  <c r="W61" i="2"/>
  <c r="G14" i="3" s="1"/>
  <c r="U460" i="2"/>
  <c r="E27" i="3" s="1"/>
  <c r="U453" i="2"/>
  <c r="E25" i="3" s="1"/>
  <c r="E24" i="3"/>
  <c r="E23" i="3"/>
  <c r="E22" i="3"/>
  <c r="U127" i="2"/>
  <c r="T111" i="2"/>
  <c r="U111" i="2"/>
  <c r="E19" i="3" s="1"/>
  <c r="U91" i="2"/>
  <c r="E18" i="3" s="1"/>
  <c r="U83" i="2"/>
  <c r="E17" i="3" s="1"/>
  <c r="U76" i="2"/>
  <c r="E16" i="3" s="1"/>
  <c r="U70" i="2"/>
  <c r="E15" i="3" s="1"/>
  <c r="U47" i="2"/>
  <c r="E13" i="3" s="1"/>
  <c r="U26" i="2"/>
  <c r="E11" i="3" s="1"/>
  <c r="T20" i="2"/>
  <c r="D10" i="3" s="1"/>
  <c r="U20" i="2"/>
  <c r="E10" i="3" s="1"/>
  <c r="U17" i="2"/>
  <c r="E9" i="3" s="1"/>
  <c r="E8" i="3"/>
  <c r="E21" i="3" l="1"/>
  <c r="E20" i="3"/>
  <c r="P460" i="2"/>
  <c r="Q460" i="2"/>
  <c r="R460" i="2"/>
  <c r="B27" i="3" s="1"/>
  <c r="S460" i="2"/>
  <c r="C27" i="3" s="1"/>
  <c r="T460" i="2"/>
  <c r="D27" i="3" s="1"/>
  <c r="V460" i="2"/>
  <c r="F27" i="3" s="1"/>
  <c r="W460" i="2"/>
  <c r="G27" i="3" s="1"/>
  <c r="O460" i="2"/>
  <c r="B22" i="3"/>
  <c r="F22" i="3"/>
  <c r="G22" i="3"/>
  <c r="P453" i="2"/>
  <c r="Q453" i="2"/>
  <c r="R453" i="2"/>
  <c r="B25" i="3" s="1"/>
  <c r="S453" i="2"/>
  <c r="C25" i="3" s="1"/>
  <c r="T453" i="2"/>
  <c r="D25" i="3" s="1"/>
  <c r="O453" i="2"/>
  <c r="P456" i="2"/>
  <c r="Q456" i="2"/>
  <c r="R456" i="2"/>
  <c r="B26" i="3" s="1"/>
  <c r="S456" i="2"/>
  <c r="C26" i="3" s="1"/>
  <c r="T456" i="2"/>
  <c r="D26" i="3" s="1"/>
  <c r="U456" i="2"/>
  <c r="E26" i="3" s="1"/>
  <c r="V456" i="2"/>
  <c r="F26" i="3" s="1"/>
  <c r="W456" i="2"/>
  <c r="G26" i="3" s="1"/>
  <c r="O456" i="2"/>
  <c r="B24" i="3"/>
  <c r="C24" i="3"/>
  <c r="D24" i="3"/>
  <c r="F24" i="3"/>
  <c r="G24" i="3"/>
  <c r="B23" i="3"/>
  <c r="C23" i="3"/>
  <c r="D23" i="3"/>
  <c r="F23" i="3"/>
  <c r="G23" i="3"/>
  <c r="V453" i="2"/>
  <c r="F25" i="3" s="1"/>
  <c r="W453" i="2"/>
  <c r="G25" i="3" s="1"/>
  <c r="E28" i="3" l="1"/>
  <c r="F8" i="3"/>
  <c r="G8" i="3"/>
  <c r="O127" i="2" l="1"/>
  <c r="P127" i="2"/>
  <c r="Q127" i="2"/>
  <c r="R127" i="2"/>
  <c r="B21" i="3" s="1"/>
  <c r="S127" i="2"/>
  <c r="C21" i="3" s="1"/>
  <c r="T127" i="2"/>
  <c r="D21" i="3" s="1"/>
  <c r="V127" i="2"/>
  <c r="W127" i="2"/>
  <c r="P111" i="2"/>
  <c r="Q111" i="2"/>
  <c r="R111" i="2"/>
  <c r="B19" i="3" s="1"/>
  <c r="S111" i="2"/>
  <c r="C19" i="3" s="1"/>
  <c r="D19" i="3"/>
  <c r="V111" i="2"/>
  <c r="F19" i="3" s="1"/>
  <c r="W111" i="2"/>
  <c r="G19" i="3" s="1"/>
  <c r="O111" i="2"/>
  <c r="P91" i="2"/>
  <c r="Q91" i="2"/>
  <c r="R91" i="2"/>
  <c r="B18" i="3" s="1"/>
  <c r="S91" i="2"/>
  <c r="C18" i="3" s="1"/>
  <c r="T91" i="2"/>
  <c r="D18" i="3" s="1"/>
  <c r="V91" i="2"/>
  <c r="F18" i="3" s="1"/>
  <c r="W91" i="2"/>
  <c r="G18" i="3" s="1"/>
  <c r="O91" i="2"/>
  <c r="O83" i="2"/>
  <c r="G21" i="3" l="1"/>
  <c r="G20" i="3"/>
  <c r="F21" i="3"/>
  <c r="F20" i="3"/>
  <c r="D20" i="3"/>
  <c r="C20" i="3"/>
  <c r="B20" i="3"/>
  <c r="P83" i="2"/>
  <c r="Q83" i="2"/>
  <c r="R83" i="2"/>
  <c r="B17" i="3" s="1"/>
  <c r="S83" i="2"/>
  <c r="C17" i="3" s="1"/>
  <c r="T83" i="2"/>
  <c r="D17" i="3" s="1"/>
  <c r="V83" i="2"/>
  <c r="F17" i="3" s="1"/>
  <c r="W83" i="2"/>
  <c r="G17" i="3" s="1"/>
  <c r="P76" i="2"/>
  <c r="Q76" i="2"/>
  <c r="R76" i="2"/>
  <c r="B16" i="3" s="1"/>
  <c r="S76" i="2"/>
  <c r="C16" i="3" s="1"/>
  <c r="T76" i="2"/>
  <c r="D16" i="3" s="1"/>
  <c r="V76" i="2"/>
  <c r="F16" i="3" s="1"/>
  <c r="W76" i="2"/>
  <c r="G16" i="3" s="1"/>
  <c r="O76" i="2"/>
  <c r="P70" i="2"/>
  <c r="Q70" i="2"/>
  <c r="R70" i="2"/>
  <c r="B15" i="3" s="1"/>
  <c r="S70" i="2"/>
  <c r="C15" i="3" s="1"/>
  <c r="T70" i="2"/>
  <c r="D15" i="3" s="1"/>
  <c r="V70" i="2"/>
  <c r="F15" i="3" s="1"/>
  <c r="W70" i="2"/>
  <c r="G15" i="3" s="1"/>
  <c r="O70" i="2"/>
  <c r="B14" i="3"/>
  <c r="C14" i="3"/>
  <c r="D14" i="3"/>
  <c r="P47" i="2"/>
  <c r="Q47" i="2"/>
  <c r="R47" i="2"/>
  <c r="B13" i="3" s="1"/>
  <c r="S47" i="2"/>
  <c r="C13" i="3" s="1"/>
  <c r="T47" i="2"/>
  <c r="D13" i="3" s="1"/>
  <c r="V47" i="2"/>
  <c r="F13" i="3" s="1"/>
  <c r="W47" i="2"/>
  <c r="G13" i="3" s="1"/>
  <c r="O47" i="2"/>
  <c r="B12" i="3"/>
  <c r="C12" i="3"/>
  <c r="D12" i="3"/>
  <c r="F12" i="3"/>
  <c r="G12" i="3"/>
  <c r="P26" i="2"/>
  <c r="Q26" i="2"/>
  <c r="R26" i="2"/>
  <c r="B11" i="3" s="1"/>
  <c r="S26" i="2"/>
  <c r="C11" i="3" s="1"/>
  <c r="T26" i="2"/>
  <c r="D11" i="3" s="1"/>
  <c r="V26" i="2"/>
  <c r="F11" i="3" s="1"/>
  <c r="W26" i="2"/>
  <c r="G11" i="3" s="1"/>
  <c r="O26" i="2"/>
  <c r="P20" i="2"/>
  <c r="Q20" i="2"/>
  <c r="R20" i="2"/>
  <c r="B10" i="3" s="1"/>
  <c r="S20" i="2"/>
  <c r="C10" i="3" s="1"/>
  <c r="V20" i="2"/>
  <c r="W20" i="2"/>
  <c r="O20" i="2"/>
  <c r="O17" i="2"/>
  <c r="P17" i="2"/>
  <c r="Q17" i="2"/>
  <c r="R17" i="2"/>
  <c r="B9" i="3" s="1"/>
  <c r="S17" i="2"/>
  <c r="C9" i="3" s="1"/>
  <c r="T17" i="2"/>
  <c r="D9" i="3" s="1"/>
  <c r="V17" i="2"/>
  <c r="F9" i="3" s="1"/>
  <c r="W17" i="2"/>
  <c r="G9" i="3" s="1"/>
  <c r="C8" i="3"/>
  <c r="D8" i="3"/>
  <c r="B8" i="3"/>
  <c r="G10" i="3" l="1"/>
  <c r="F10" i="3"/>
  <c r="B28" i="3"/>
  <c r="C22" i="3"/>
  <c r="D22" i="3"/>
  <c r="C28" i="3" l="1"/>
  <c r="F38" i="3" s="1"/>
  <c r="G28" i="3"/>
  <c r="F28" i="3"/>
  <c r="D28" i="3"/>
  <c r="F37" i="3" s="1"/>
  <c r="F56" i="3" s="1"/>
  <c r="F39" i="3" l="1"/>
  <c r="F54" i="3"/>
</calcChain>
</file>

<file path=xl/comments1.xml><?xml version="1.0" encoding="utf-8"?>
<comments xmlns="http://schemas.openxmlformats.org/spreadsheetml/2006/main">
  <authors>
    <author>Žáčková Renáta</author>
  </authors>
  <commentList>
    <comment ref="A461" authorId="0">
      <text>
        <r>
          <rPr>
            <b/>
            <sz val="9"/>
            <color indexed="81"/>
            <rFont val="Tahoma"/>
            <family val="2"/>
            <charset val="238"/>
          </rPr>
          <t>Žáčková Renáta: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<sst xmlns="http://schemas.openxmlformats.org/spreadsheetml/2006/main" count="2068" uniqueCount="974">
  <si>
    <t>Investor</t>
  </si>
  <si>
    <t>Rok</t>
  </si>
  <si>
    <t>Skutečné</t>
  </si>
  <si>
    <t>Očekávané</t>
  </si>
  <si>
    <t>Celková</t>
  </si>
  <si>
    <t>§</t>
  </si>
  <si>
    <t>Pol.</t>
  </si>
  <si>
    <t>krytí rozpočtem SMO</t>
  </si>
  <si>
    <t>Veřejné rozpočty (stát, EU)</t>
  </si>
  <si>
    <t>ORJ</t>
  </si>
  <si>
    <t>ORJ 100 - Odbor dopravy celkem</t>
  </si>
  <si>
    <t>ORJ 130 - Odbor hospodářské správy celkem</t>
  </si>
  <si>
    <t>ORJ 137 - Odbor majetkový celkem</t>
  </si>
  <si>
    <t>ORJ 160 - Odbor kultury a volnočasových aktivit celkem</t>
  </si>
  <si>
    <t>ORJ 136 - Odbor hospodářské správy celkem</t>
  </si>
  <si>
    <t>ODPA</t>
  </si>
  <si>
    <t xml:space="preserve">Jiné zdroje (směnky, vlastní zdroje ÚMOb., spol.) </t>
  </si>
  <si>
    <t>ORJ 100 - odbor dopravy</t>
  </si>
  <si>
    <t>ORJ 130 - odbor hospodářské správy</t>
  </si>
  <si>
    <t>ORJ 137 - odbor majetkový</t>
  </si>
  <si>
    <t>ORJ 160 - odbor kultury a volnočasových aktivit</t>
  </si>
  <si>
    <t>ORJ 210 - Útvar hlavního architekta a stavebního řádu</t>
  </si>
  <si>
    <t>ORJ 230 - odbor investiční</t>
  </si>
  <si>
    <t>ORJ 300 - odbor strategického rozvoje</t>
  </si>
  <si>
    <t xml:space="preserve">      C   E   L   K   E   M </t>
  </si>
  <si>
    <t>ORJ 136 - odbor hospodářské správy</t>
  </si>
  <si>
    <t>ORJ 270 - Městská policie</t>
  </si>
  <si>
    <t>ORJ 190 - odbor ochrany životního prostředí</t>
  </si>
  <si>
    <t>Navržené krytí kapitálových výdajů</t>
  </si>
  <si>
    <t>ZDROJE VLASTNÍ</t>
  </si>
  <si>
    <t>Jiné zdroje (vlastní zdroje, ÚMOb., spol.)</t>
  </si>
  <si>
    <t>NVE</t>
  </si>
  <si>
    <t>Rekonstrukce vodovodu ul. Staňkova</t>
  </si>
  <si>
    <t>OJI</t>
  </si>
  <si>
    <t>PRO</t>
  </si>
  <si>
    <t>POR</t>
  </si>
  <si>
    <t>Heřmanice - rekonstrukce vodovodu a kanalizace, lokalita Bučina</t>
  </si>
  <si>
    <t>SLO</t>
  </si>
  <si>
    <t>MAR</t>
  </si>
  <si>
    <t>MOP</t>
  </si>
  <si>
    <t>OVA</t>
  </si>
  <si>
    <t>Rekonstrukce násosek Důlňák</t>
  </si>
  <si>
    <t>RAB</t>
  </si>
  <si>
    <t>Příprava vodohospodářských staveb - PH</t>
  </si>
  <si>
    <t>HRA</t>
  </si>
  <si>
    <t>MHH</t>
  </si>
  <si>
    <t>Rekonstrukce vodovodu Přemyšov-Poruba</t>
  </si>
  <si>
    <t>PLE</t>
  </si>
  <si>
    <t>KPO</t>
  </si>
  <si>
    <t>Rekonstrukce ÚČOV Ostrava</t>
  </si>
  <si>
    <t>PET</t>
  </si>
  <si>
    <t>SVI</t>
  </si>
  <si>
    <t>Kanalizace Proskovice - propojení</t>
  </si>
  <si>
    <t>SBE</t>
  </si>
  <si>
    <t>Kanalizace Nová Bělá</t>
  </si>
  <si>
    <t>NBE</t>
  </si>
  <si>
    <t>Oprava kanalizace ul. Hradní (SANACE)</t>
  </si>
  <si>
    <t>Kanalizace Hrušov - osady</t>
  </si>
  <si>
    <t>Odlehčovací stoka Muglinovská</t>
  </si>
  <si>
    <t>TRE</t>
  </si>
  <si>
    <t>Příprava VH staveb - PH</t>
  </si>
  <si>
    <t>VIT</t>
  </si>
  <si>
    <t>Přepojování kanal.přípojek při výstavbě oddílné kanalizace</t>
  </si>
  <si>
    <t>Dostavba kanalizace a rekonstrukce vodovodu Pikartská</t>
  </si>
  <si>
    <t>MIC</t>
  </si>
  <si>
    <t>Dostavba kanalizace v ul. Na Svém</t>
  </si>
  <si>
    <t>Propojení kanalizace  ul.Trnkovecká a Těšínská na sběrač B (V)</t>
  </si>
  <si>
    <t>POL</t>
  </si>
  <si>
    <t>PD a příprava staveb zajišťovaných OI MMO</t>
  </si>
  <si>
    <t>Administrativní budova Janáčkova</t>
  </si>
  <si>
    <t>PUS</t>
  </si>
  <si>
    <t>Revitalizace areálu kasáren Hranečník - technická a dopravní infrastruktura (III.etapa)</t>
  </si>
  <si>
    <t>Domov pro seniory Čujkovova - vzduchotechnika - rekonstrukce</t>
  </si>
  <si>
    <t>Domovy pro seniory - LEGIONELLA</t>
  </si>
  <si>
    <t>Areál Zábřeh - energie</t>
  </si>
  <si>
    <t>Revitalizace Pustkoveckého údolí</t>
  </si>
  <si>
    <t>ZOO - energetické hospodářství</t>
  </si>
  <si>
    <t>Energeticky úsporné akce na objektech města</t>
  </si>
  <si>
    <t>Rekonstrukce VO lesopark Bělský les</t>
  </si>
  <si>
    <t>Veřejné osvětlení Na Zvoničce</t>
  </si>
  <si>
    <t>Veřejné osvětlení Ostrava - Muglinov, oblast Sklářova</t>
  </si>
  <si>
    <t>Veřejné osvětlení V. Košaře</t>
  </si>
  <si>
    <t>Veřejné osvětlení Mjr. Nováka</t>
  </si>
  <si>
    <t>PD a příprava staveb VO</t>
  </si>
  <si>
    <t>Rekonstrukce objektu Husova 7</t>
  </si>
  <si>
    <t>Městská nemocnice - rekonstrukce venkovního osvětlení</t>
  </si>
  <si>
    <t>Rekonstrukce celého chirurgického oddělení a oddělení ARO v části monobloku E2 a E4 v areálu MNO</t>
  </si>
  <si>
    <t>Sportovní areál u ZŠ Bílovecká</t>
  </si>
  <si>
    <t>Základní  školy - vytápění - regulace po zateplení</t>
  </si>
  <si>
    <t>Mateřské školy - vytápění - regulace po zateplení</t>
  </si>
  <si>
    <t>Využití řek Ostravice, Odry a Opavy pro sportovní plavbu</t>
  </si>
  <si>
    <t>Revitalizace okolí řeky Ostravice (Havlíčkovo nábřeží)</t>
  </si>
  <si>
    <t>Revitalizace vodní plochy Radvanice</t>
  </si>
  <si>
    <t>Inteligentní zastávky - II. etapa</t>
  </si>
  <si>
    <t>Parkovací objekty DK POKLAD</t>
  </si>
  <si>
    <t>Cyklistická trasa J,V - úsek Radvanice - Michálkovice</t>
  </si>
  <si>
    <t>Parkoviště Hlubina</t>
  </si>
  <si>
    <t>Propojení cyklostezek Polanka nad Odrou - Stará Bělá</t>
  </si>
  <si>
    <t>Rekonstrukce podchodu pod ul. Místeckou</t>
  </si>
  <si>
    <t>Cyklotrasa S,M - Mečníkovova, Žákovská</t>
  </si>
  <si>
    <t>Parkoviště Most Českobratrská</t>
  </si>
  <si>
    <t>Cyklistické propojení ul. Poděbradova, Horova</t>
  </si>
  <si>
    <t>Cyklotrasa M - ul. 1.máje, Sokola Tůmy</t>
  </si>
  <si>
    <t>Cyklotrasa F, U - Kaminského, Ječmínkova</t>
  </si>
  <si>
    <t>Cyklotrasa R - Svinov, Polanka</t>
  </si>
  <si>
    <t>Cyklotrasa F - Hulváky, Stojanovo náměstí</t>
  </si>
  <si>
    <t>Cyklistické řešení na ul. Na Rovince</t>
  </si>
  <si>
    <t>Cyklostezka Hornopolní x Varenská x Hollarova</t>
  </si>
  <si>
    <t>Cyklostezka Polanka nad Odrou - železniční přejezd, ul. K Pile</t>
  </si>
  <si>
    <t>Cyklistická trasa U - U Výtopny, Pavlovova</t>
  </si>
  <si>
    <t>Cyklotrasa M přes Svinovské mosty</t>
  </si>
  <si>
    <t>Okružní křižovatka Francouzská - Jilemnického nám.</t>
  </si>
  <si>
    <t>Silnice III/4787 Ostrava, ulice Výškovická, mosty 4787-3, 4787-4 (vypořádání SO mezi MSK a SMO)</t>
  </si>
  <si>
    <t>Nový příjezd k areálu Planetária Ostrava</t>
  </si>
  <si>
    <t>Přednádraží Ostrava-Přívoz, Prodloužená ul. Skladištní</t>
  </si>
  <si>
    <t>Rekonstrukce lesní cesty v Bělském lese</t>
  </si>
  <si>
    <t>SSZ Studentská x Opavská</t>
  </si>
  <si>
    <t>SSZ Dr. Slabihoudka x 17. listopadu</t>
  </si>
  <si>
    <t>SSZ K 3030 Výškovická x Pavlovova</t>
  </si>
  <si>
    <t>Přednádraží Ostrava-Přívoz, Terminál Jirská</t>
  </si>
  <si>
    <t>- nedočerpané prostředky odboru investičního (ORJ 230)</t>
  </si>
  <si>
    <t>- nedočerpané prostředky odboru kultury a volnočasových aktivit  - Fond pro koncertní halu (ORJ 160, § 3312)</t>
  </si>
  <si>
    <t>ID projektu</t>
  </si>
  <si>
    <t>Priorita</t>
  </si>
  <si>
    <t>Org</t>
  </si>
  <si>
    <t>Předkladatel</t>
  </si>
  <si>
    <t>Název projektu/akce</t>
  </si>
  <si>
    <t>Lokalita</t>
  </si>
  <si>
    <t>Koněčný 
uživatel</t>
  </si>
  <si>
    <t>Celkové rozpočtové náklady projektu/akce</t>
  </si>
  <si>
    <t>Požadavek na rok 2020</t>
  </si>
  <si>
    <t>Předpokládaná výše externího financování/dotace</t>
  </si>
  <si>
    <t>Zahájení</t>
  </si>
  <si>
    <t>Dokončení</t>
  </si>
  <si>
    <t>plnění do 12/2018</t>
  </si>
  <si>
    <t>plnění v roce 2019</t>
  </si>
  <si>
    <t>finanční potřeba na rok 2020</t>
  </si>
  <si>
    <t>Předpokl. nedočerpané prostředky r. 2019</t>
  </si>
  <si>
    <t>Krytí rozpočtem SMO</t>
  </si>
  <si>
    <t>0695/19</t>
  </si>
  <si>
    <t>OD</t>
  </si>
  <si>
    <t>Rozšíření ul. Karla Svobody</t>
  </si>
  <si>
    <t>Magistrát města Ostravy</t>
  </si>
  <si>
    <t>0694/19</t>
  </si>
  <si>
    <t>Investiční příprava dopravních staveb</t>
  </si>
  <si>
    <t>0091/17</t>
  </si>
  <si>
    <t>Zvýšení propustnosti křižovatek v Ostravě (ITS)</t>
  </si>
  <si>
    <t>0696/19</t>
  </si>
  <si>
    <t>Spolufinancování investic se státem - Rekonstrukce ul. Cingrovy</t>
  </si>
  <si>
    <t>0705/19</t>
  </si>
  <si>
    <t>Parkoviště pod mosty Bazaly</t>
  </si>
  <si>
    <t>SLO,VIT</t>
  </si>
  <si>
    <t>0706/19</t>
  </si>
  <si>
    <t xml:space="preserve">Cyklostezka Radvanice - Šenov </t>
  </si>
  <si>
    <t>Parkoviště pod Frýdlantskými mosty</t>
  </si>
  <si>
    <t>0707/19</t>
  </si>
  <si>
    <t>Cyklostezka Ostrava, centrum - DOV (bez lávky)</t>
  </si>
  <si>
    <t>MOP,VIT</t>
  </si>
  <si>
    <t>Dopravní podnik Ostrava, a.s.</t>
  </si>
  <si>
    <t>0617/19</t>
  </si>
  <si>
    <t>DSČ</t>
  </si>
  <si>
    <t xml:space="preserve">Centrum bezpečné jízdy </t>
  </si>
  <si>
    <t>ÚMOb Hrabová</t>
  </si>
  <si>
    <t>ÚMOb Krásné Pole</t>
  </si>
  <si>
    <t>Sportovní a rekreační zařízení města Ostravy, s.r.o.</t>
  </si>
  <si>
    <t>ÚMOb Moravská Ostrava a Přívoz</t>
  </si>
  <si>
    <t>0108/16</t>
  </si>
  <si>
    <t>ÚMOb Nová Bělá</t>
  </si>
  <si>
    <t>ÚMOb Nová Ves</t>
  </si>
  <si>
    <t>ÚMOb Ostrava - Jih</t>
  </si>
  <si>
    <t>ÚMOb Polanka nad Odrou</t>
  </si>
  <si>
    <t>ÚMOb Poruba</t>
  </si>
  <si>
    <t>ÚMOb Proskovice</t>
  </si>
  <si>
    <t>ÚMOb Pustkovec</t>
  </si>
  <si>
    <t>ÚMOb Radvanice a Bartovice</t>
  </si>
  <si>
    <t>Ostravské komunikace, a. s.</t>
  </si>
  <si>
    <t>ÚMOb Slezská Ostrava</t>
  </si>
  <si>
    <t>ÚMOb Svinov</t>
  </si>
  <si>
    <t>ÚMOb Vítkovice</t>
  </si>
  <si>
    <t>VZKÚ</t>
  </si>
  <si>
    <t>Odkup akciového podílu v obchodní společnosti</t>
  </si>
  <si>
    <t>1163/19</t>
  </si>
  <si>
    <t>HS</t>
  </si>
  <si>
    <t>Nákup rotátorů</t>
  </si>
  <si>
    <t>0560/19</t>
  </si>
  <si>
    <t>Kopírka na rozmnožovnu</t>
  </si>
  <si>
    <t>1159/19</t>
  </si>
  <si>
    <t>Obnova vozového parku HS</t>
  </si>
  <si>
    <t>IT</t>
  </si>
  <si>
    <t>0795/19</t>
  </si>
  <si>
    <t>Rozvoj centrálních IS SMO</t>
  </si>
  <si>
    <t>0809/19</t>
  </si>
  <si>
    <t>Upgrade vzdáleného přístupu</t>
  </si>
  <si>
    <t>0799/19</t>
  </si>
  <si>
    <t>Rozvoj nástrojů centrální správy identit</t>
  </si>
  <si>
    <t>0797/19</t>
  </si>
  <si>
    <t>Antivirové řešení na sdílených uložištích</t>
  </si>
  <si>
    <t>0800/19</t>
  </si>
  <si>
    <t>Formuláře pro elektronické podání a portál občana</t>
  </si>
  <si>
    <t>0808/19</t>
  </si>
  <si>
    <t>Tvorba webových stránek pro podporu projektů realizovaných městem</t>
  </si>
  <si>
    <t>0793/19</t>
  </si>
  <si>
    <t>Obnova serverů</t>
  </si>
  <si>
    <t>0805/19</t>
  </si>
  <si>
    <t>Firewall server</t>
  </si>
  <si>
    <t>0810/19</t>
  </si>
  <si>
    <t>Skenovací linka</t>
  </si>
  <si>
    <t>0804/19</t>
  </si>
  <si>
    <t>Nákup páskové knihovny</t>
  </si>
  <si>
    <t>0855/19</t>
  </si>
  <si>
    <t>Obnova SAN infrastruktury</t>
  </si>
  <si>
    <t>0807/19</t>
  </si>
  <si>
    <t>Upgrade síťové infrastruktury L2</t>
  </si>
  <si>
    <t>0802/19</t>
  </si>
  <si>
    <t>Rozšíření primárního datové uložiště</t>
  </si>
  <si>
    <t>0813/19</t>
  </si>
  <si>
    <t xml:space="preserve">Upgrade inteligentních kamerových systémů </t>
  </si>
  <si>
    <t>0794/19</t>
  </si>
  <si>
    <t>Obnova velkoobjemových tiskáren a nákup dílčího HW</t>
  </si>
  <si>
    <t>0811/19</t>
  </si>
  <si>
    <t>Rozvoj zabezpečení a řízené WiFi infrastruktury organizací v MAN</t>
  </si>
  <si>
    <t>0685/19</t>
  </si>
  <si>
    <t>Rozvoj pasportních modulů GISMO</t>
  </si>
  <si>
    <t>0751/19</t>
  </si>
  <si>
    <t>Revitalizace vodního díla Krásné Pole</t>
  </si>
  <si>
    <t>0776/19</t>
  </si>
  <si>
    <t>Rekonstrukce rozvodů objektu Ludvíka Podešťě 4</t>
  </si>
  <si>
    <t>0567/19</t>
  </si>
  <si>
    <t>Vodovodní a kanalizační přípojka ul. Železárenská</t>
  </si>
  <si>
    <t>1080/19</t>
  </si>
  <si>
    <t>Vymístění Trafostanice DTS OS 9274 - DIAGNOSTICKÉ CENTRUM</t>
  </si>
  <si>
    <t>1072/19</t>
  </si>
  <si>
    <t>VZT prostoru rozmnožovny</t>
  </si>
  <si>
    <t>0682/19</t>
  </si>
  <si>
    <t>Rekonstrukce WC NR II. etapa</t>
  </si>
  <si>
    <t>0736/19</t>
  </si>
  <si>
    <t>VZT výstavní síň Nové radnice</t>
  </si>
  <si>
    <t>0737/19</t>
  </si>
  <si>
    <t>Přístřešek objektu garáží Pašerových II.</t>
  </si>
  <si>
    <t>0679/19</t>
  </si>
  <si>
    <t>Evakuační rozhlas NR</t>
  </si>
  <si>
    <t>0568/19</t>
  </si>
  <si>
    <t>EZS kanceláře náměstků</t>
  </si>
  <si>
    <t>1081/19</t>
  </si>
  <si>
    <t>Odklimatizování Nové radnice, dokončení etapy</t>
  </si>
  <si>
    <t>1131/19</t>
  </si>
  <si>
    <t xml:space="preserve">Přestavba 2 ks plynových hořáků plynové kotelny v areálu Černá louka </t>
  </si>
  <si>
    <t>Černá louka s.r.o.</t>
  </si>
  <si>
    <t>MJ</t>
  </si>
  <si>
    <t>Výkup staveb dle potřeb SMO</t>
  </si>
  <si>
    <t>Výkup pozemků dle potřeb SMO</t>
  </si>
  <si>
    <t>Výkup pozemků pod komunikacemi</t>
  </si>
  <si>
    <t>Výkup pozemků pozemků ul. Mostní II, Krmelínská</t>
  </si>
  <si>
    <t>Výkup pozemků pro stavbu "Přestupní uzel Hulváky, II. etapa, tramv. zastávky"</t>
  </si>
  <si>
    <t>Věcná břemena nad 40 tis. Kč</t>
  </si>
  <si>
    <t>0902/19</t>
  </si>
  <si>
    <t>Dům seniorů v Krásném Poli</t>
  </si>
  <si>
    <t>Dům seniorů v Krásném Poli s.r.o.</t>
  </si>
  <si>
    <t>Dům dětí a mládeže Ostrava - Poruba</t>
  </si>
  <si>
    <t>0778/19</t>
  </si>
  <si>
    <t>Pořízení keramických pecí</t>
  </si>
  <si>
    <t>0818/19</t>
  </si>
  <si>
    <t>Zpřístupnění Střediska turistiky imobilním osobám</t>
  </si>
  <si>
    <t>Středisko volného času Korunka, Ostrava - Mariánské Hory</t>
  </si>
  <si>
    <t>0522/19</t>
  </si>
  <si>
    <t>Rekonstrukce elektroinstalace včetně osvětlení v 4. NP</t>
  </si>
  <si>
    <t>Středisko volného času Ostrava - Zábřeh</t>
  </si>
  <si>
    <t>0784/19</t>
  </si>
  <si>
    <t xml:space="preserve">Rekonstrukce ústředního topení </t>
  </si>
  <si>
    <t>Středisko volného času Ostrava - Moravská Ostrava</t>
  </si>
  <si>
    <t>0792/19</t>
  </si>
  <si>
    <t>Koncertní křídlo Steinway</t>
  </si>
  <si>
    <t>Janáčkova filharmonie Ostrava</t>
  </si>
  <si>
    <t>KVA</t>
  </si>
  <si>
    <t>AKORD &amp; POKLAD, s.r.o.</t>
  </si>
  <si>
    <t>0894/19</t>
  </si>
  <si>
    <t>Klimatizační jednotky AKORD</t>
  </si>
  <si>
    <t>0483/19</t>
  </si>
  <si>
    <t>Rekonstrukce a modernizace DK Poklad II</t>
  </si>
  <si>
    <t>0895/19</t>
  </si>
  <si>
    <t>Divadelní technologie, scénické ozvučení a osvětlení, AV a IT technika Akord</t>
  </si>
  <si>
    <t>ŠaS</t>
  </si>
  <si>
    <t>Střelnice Ostrava</t>
  </si>
  <si>
    <t>Hala pro míčové sporty</t>
  </si>
  <si>
    <t>Rekonstrukce parkoviště F</t>
  </si>
  <si>
    <t>Stavební úpravy OSTRAVAR ARÉNY</t>
  </si>
  <si>
    <t>Rekonstrukce odpařovacích kondenzátorů</t>
  </si>
  <si>
    <t>0961/19</t>
  </si>
  <si>
    <t>RTG vyšetřovna</t>
  </si>
  <si>
    <t>Městská nemocnice Ostrava</t>
  </si>
  <si>
    <t>0913/19</t>
  </si>
  <si>
    <t>Osazení termoventilů a směšování</t>
  </si>
  <si>
    <t>0964/19</t>
  </si>
  <si>
    <t>Rampy a stativy medicinálních plynů</t>
  </si>
  <si>
    <t>0985/19</t>
  </si>
  <si>
    <t>Výměna části rozvodů vody v energokanálu</t>
  </si>
  <si>
    <t>0984/19</t>
  </si>
  <si>
    <t>Rekonstrukce střešního pláště pavilonu E4</t>
  </si>
  <si>
    <t>0983/19</t>
  </si>
  <si>
    <t xml:space="preserve">Sanace Základového zdiva budovy Ředitelství </t>
  </si>
  <si>
    <t>0957/19</t>
  </si>
  <si>
    <t xml:space="preserve">Rekonstrukce Protialkoholní záchytné stanice </t>
  </si>
  <si>
    <t>0949/19</t>
  </si>
  <si>
    <t>Rekonstrukce lůžkových oddělení v pavilonu H1</t>
  </si>
  <si>
    <t>0945/19</t>
  </si>
  <si>
    <t>Oprava komunikací, chodníků a parkovacích ploch</t>
  </si>
  <si>
    <t>0946/19</t>
  </si>
  <si>
    <t xml:space="preserve">Obnova  zeleně v areálu Městské nemocnice Ostrava </t>
  </si>
  <si>
    <t>0986/19</t>
  </si>
  <si>
    <t xml:space="preserve">Oprava dilatačních spár v pavilonech a energokanálu </t>
  </si>
  <si>
    <t>0941/19</t>
  </si>
  <si>
    <t>Výstavba sálu pro invazivní arytmologii v pavilonu F</t>
  </si>
  <si>
    <t>0903/19</t>
  </si>
  <si>
    <t>Kompletní rekonstrukce 4 evakuačních výtahů v pavilonu E3 a F</t>
  </si>
  <si>
    <t>0910/19</t>
  </si>
  <si>
    <t>Rekonstrukce rozvodů medicinálních plynů na operačních sálech</t>
  </si>
  <si>
    <t>0909/19</t>
  </si>
  <si>
    <t>Odkanalizování Léčebny dlouhodobě nemocných v Ostravě - Radvanicích</t>
  </si>
  <si>
    <t>0904/19</t>
  </si>
  <si>
    <t>Obnova vozového parku dopravní zdravotnické služby (6 nových sanitek)</t>
  </si>
  <si>
    <t>SVZ</t>
  </si>
  <si>
    <t>MOP,POR,RAB</t>
  </si>
  <si>
    <t>Domov Čujkovova, Ostrava - Zábřeh</t>
  </si>
  <si>
    <t>Domov Slunovrat, Ostrava - Přívoz</t>
  </si>
  <si>
    <t>0677/19</t>
  </si>
  <si>
    <t>0670/19</t>
  </si>
  <si>
    <t>I. Rekonstrukce všech hromosvodů včetně výchozích revizí</t>
  </si>
  <si>
    <t>0671/19</t>
  </si>
  <si>
    <t>Rekonstrukce dezinfekčního zázemí v pracovně zdravotních sester</t>
  </si>
  <si>
    <t>Domov Korýtko, Ostrava - Zábřeh</t>
  </si>
  <si>
    <t>0631/19</t>
  </si>
  <si>
    <t>Nákup el. polohovatelných postelí 20 ks</t>
  </si>
  <si>
    <t>Domov pro seniory Kamenec, Slezská Ostrava</t>
  </si>
  <si>
    <t>Domov pro seniory Iris, Ostrava - Mariánské Hory</t>
  </si>
  <si>
    <t>1011/19</t>
  </si>
  <si>
    <t>Modernizace stravovacího provozu</t>
  </si>
  <si>
    <t>1021/19</t>
  </si>
  <si>
    <t>Modernizace tepelného hospodářství - kotelna</t>
  </si>
  <si>
    <t>1023/19</t>
  </si>
  <si>
    <t>Modernizace tepelného hospodářství - Měření a regulace (MaR)</t>
  </si>
  <si>
    <t>1016/19</t>
  </si>
  <si>
    <t>Revitalizace zahrady a úprava veřejného prostoru u Domova pro seniory Iris včetně vybudování parkovacích míst</t>
  </si>
  <si>
    <t>Domov Sluníčko, Ostrava - Vítkovice</t>
  </si>
  <si>
    <t>0512/19</t>
  </si>
  <si>
    <t>Rekonstrukce střech včetně vybudování pochozí terasy na úseku B2 ( DZR) Domova Sluníčko</t>
  </si>
  <si>
    <t>Čtyřlístek - centrum pro osoby se zdr. postižením Ostrava</t>
  </si>
  <si>
    <t>0838/19</t>
  </si>
  <si>
    <t>Rekonstrukce stravovacího provozu</t>
  </si>
  <si>
    <t>0021/17</t>
  </si>
  <si>
    <t>Transformace Domova Barevný svět III a Domova Jandova</t>
  </si>
  <si>
    <t>OJI,SLO</t>
  </si>
  <si>
    <t>0491/19</t>
  </si>
  <si>
    <t>Plot Domov Magnolie</t>
  </si>
  <si>
    <t>Domov Magnolie, Ostrava - Vítkovice</t>
  </si>
  <si>
    <t>0473/19</t>
  </si>
  <si>
    <t>OŽP</t>
  </si>
  <si>
    <t>Rekonstrukce Krematoria Ostrava</t>
  </si>
  <si>
    <t>Krematorium Ostrava, a.s.</t>
  </si>
  <si>
    <t>0989/19</t>
  </si>
  <si>
    <t>Investice - Ústřední hřbitov, Slezská Ostrava</t>
  </si>
  <si>
    <t>0990/19</t>
  </si>
  <si>
    <t>Investice - ostatní hřbitovy na území města Ostravy</t>
  </si>
  <si>
    <t>0992/19</t>
  </si>
  <si>
    <t>Protipovodňová opatření pro zástavbu Polanky nad Odrou</t>
  </si>
  <si>
    <t>0993/19</t>
  </si>
  <si>
    <t>Adaptační opatření</t>
  </si>
  <si>
    <t>ÚHAaSŘ</t>
  </si>
  <si>
    <t>Rekonstrukce krematoria Ostrava</t>
  </si>
  <si>
    <t>1008/19</t>
  </si>
  <si>
    <t xml:space="preserve">Změna Územního plánu </t>
  </si>
  <si>
    <t>1010/19</t>
  </si>
  <si>
    <t>Územně plánovací dokumentace a územně plánovací podklady</t>
  </si>
  <si>
    <t>0460/19</t>
  </si>
  <si>
    <t>Památník válečných veteránů</t>
  </si>
  <si>
    <t>1166/19</t>
  </si>
  <si>
    <t>Stěhování Miniuni</t>
  </si>
  <si>
    <t>0852/19</t>
  </si>
  <si>
    <t>Dětské hřiště - horní nádvoří</t>
  </si>
  <si>
    <t>1167/19</t>
  </si>
  <si>
    <t>Úprava prostor okolí pavilonu A</t>
  </si>
  <si>
    <t>1168/19</t>
  </si>
  <si>
    <t>Ekologizace vozového parku</t>
  </si>
  <si>
    <t>0856/19</t>
  </si>
  <si>
    <t>Rekonstrukce IT</t>
  </si>
  <si>
    <t>MOP,SLO</t>
  </si>
  <si>
    <t>JINE</t>
  </si>
  <si>
    <t>0851/19</t>
  </si>
  <si>
    <t>Hradní terasa Lučina + občerstvení (sanace hradeb)</t>
  </si>
  <si>
    <t>0857/19</t>
  </si>
  <si>
    <t>0095/19</t>
  </si>
  <si>
    <t>OI</t>
  </si>
  <si>
    <t>Nová izolace v útulku pro psy v Třebovicích</t>
  </si>
  <si>
    <t>0081/19</t>
  </si>
  <si>
    <t>Komunikace - Severní spoj</t>
  </si>
  <si>
    <t>0093/19</t>
  </si>
  <si>
    <t>POR,PUS</t>
  </si>
  <si>
    <t>0153/19</t>
  </si>
  <si>
    <t>Rekonstrukce Sokolské tř.</t>
  </si>
  <si>
    <t>0562/19</t>
  </si>
  <si>
    <t>IZ Nová Pivovarská, Karolina</t>
  </si>
  <si>
    <t>0110/19</t>
  </si>
  <si>
    <t>Propojení Francouzská - Rudná</t>
  </si>
  <si>
    <t>0101/19</t>
  </si>
  <si>
    <t>Prodloužená Porážková - IV. etapa</t>
  </si>
  <si>
    <t>0020/19</t>
  </si>
  <si>
    <t>0080/19</t>
  </si>
  <si>
    <t>Zastávka MHD Kotva, ul. Výškovická</t>
  </si>
  <si>
    <t>0092/19</t>
  </si>
  <si>
    <t>0096/19</t>
  </si>
  <si>
    <t>OJI,NBE</t>
  </si>
  <si>
    <t>0152/19</t>
  </si>
  <si>
    <t>KPO,PUS</t>
  </si>
  <si>
    <t>0017/19</t>
  </si>
  <si>
    <t>0155/19</t>
  </si>
  <si>
    <t>0268/19</t>
  </si>
  <si>
    <t>Odkanalizování ulic K Odře a Smrčkova vč. komunikace</t>
  </si>
  <si>
    <t>0099/19</t>
  </si>
  <si>
    <t>0549/19</t>
  </si>
  <si>
    <t>Rozšíření ul. Hlučínské před křižovatkou s ul. Slovenskou</t>
  </si>
  <si>
    <t>0484/19</t>
  </si>
  <si>
    <t>Rekonstrukce a prodloužení ulice Masné, Ostrava-Moravská Ostrava</t>
  </si>
  <si>
    <t>0121/19</t>
  </si>
  <si>
    <t>Rekonstrukce kanalizace a vodovodu Bartovice-Radvanice vč. komunikace</t>
  </si>
  <si>
    <t>0098/19</t>
  </si>
  <si>
    <t>Propojovací větev mezi rampou ze sil. I/56 a ul. Paskovskou na MÚK u Makra v Ostravě-Hrabové</t>
  </si>
  <si>
    <t>HRA,OJI</t>
  </si>
  <si>
    <t>0154/19</t>
  </si>
  <si>
    <t>0097/19</t>
  </si>
  <si>
    <t>Rekonstrukce křižovatky ul. 28. října, sil. II/479 S MK ul. Železáresnkou a  a Sokola Tůmy v Ostravě</t>
  </si>
  <si>
    <t>0242/19</t>
  </si>
  <si>
    <t>0228/19</t>
  </si>
  <si>
    <t>0220/19</t>
  </si>
  <si>
    <t>Cyklopropojení centra s DOV</t>
  </si>
  <si>
    <t>0488/19</t>
  </si>
  <si>
    <t>Tramvajová zastávka Důl Odra</t>
  </si>
  <si>
    <t>0213/19</t>
  </si>
  <si>
    <t>0168/19</t>
  </si>
  <si>
    <t>SVI,POL</t>
  </si>
  <si>
    <t>0156/19</t>
  </si>
  <si>
    <t>SVI,NVE,POR</t>
  </si>
  <si>
    <t>0164/19</t>
  </si>
  <si>
    <t>0064/19</t>
  </si>
  <si>
    <t>Zoologická zahrada a botanický park Ostrava</t>
  </si>
  <si>
    <t>0170/19</t>
  </si>
  <si>
    <t>0214/19</t>
  </si>
  <si>
    <t>MHH,NVE,OJI</t>
  </si>
  <si>
    <t>0572/19</t>
  </si>
  <si>
    <t>Cyklistické propojení Poruby s Vřesinou</t>
  </si>
  <si>
    <t>0225/19</t>
  </si>
  <si>
    <t>0169/19</t>
  </si>
  <si>
    <t>NBE,OJI,SBE</t>
  </si>
  <si>
    <t>0167/19</t>
  </si>
  <si>
    <t>0158/19</t>
  </si>
  <si>
    <t>0171/19</t>
  </si>
  <si>
    <t>0162/19</t>
  </si>
  <si>
    <t>0564/19</t>
  </si>
  <si>
    <t>Terminál Hranečník, rozšíření parkovacích míst</t>
  </si>
  <si>
    <t>0227/19</t>
  </si>
  <si>
    <t>POL,SBE</t>
  </si>
  <si>
    <t>0229/19</t>
  </si>
  <si>
    <t>MIC,RAB</t>
  </si>
  <si>
    <t>0095/18</t>
  </si>
  <si>
    <t>Parkoviště v Ostravě Přívoze u tramvajové smyčky Hlučínská</t>
  </si>
  <si>
    <t>0627/19</t>
  </si>
  <si>
    <t>Cyklostezka a chodník vedoucí podchodem pod ulicí Místeckou</t>
  </si>
  <si>
    <t>0161/19</t>
  </si>
  <si>
    <t>0100/17</t>
  </si>
  <si>
    <t>Zpřístupnění Odry a Olše (část SMO - Cyklistická trasa E Hrušov - Vrbice)</t>
  </si>
  <si>
    <t>0275/19</t>
  </si>
  <si>
    <t>Revitalizace knihovny ul. Podroužkova, Ostrava-Poruba - rekonstrukce vnitřních prostor</t>
  </si>
  <si>
    <t>0039/19</t>
  </si>
  <si>
    <t>Univerzitní zázemí sportu a behaviorálního zdraví Ostravská univerzita -  podzemní parkoviště SMO</t>
  </si>
  <si>
    <t>0245/19</t>
  </si>
  <si>
    <t>Přestupní uzel Hulváky - II. et.</t>
  </si>
  <si>
    <t>0096/18</t>
  </si>
  <si>
    <t xml:space="preserve">Ekologizace veřejné dopravy, Ostrava-Poruba </t>
  </si>
  <si>
    <t>0082/18</t>
  </si>
  <si>
    <t>Rekonstrukce a revitalizace Náměstí Republiky</t>
  </si>
  <si>
    <t>0251/19</t>
  </si>
  <si>
    <t>0253/19</t>
  </si>
  <si>
    <t>Zkušební plocha pro motocykly Ostrava-Přívoz</t>
  </si>
  <si>
    <t>0138/18</t>
  </si>
  <si>
    <t>Ozelenění tramvajové trati na ul. Dr. Martínka</t>
  </si>
  <si>
    <t>0257/19</t>
  </si>
  <si>
    <t>Výstavba tramvajové smyčky Ostrava - Výstaviště</t>
  </si>
  <si>
    <t>0548/19</t>
  </si>
  <si>
    <t>Revitalizace Hlavního nádraží - přeložka tramvajové smyčky Wattova</t>
  </si>
  <si>
    <t>0124/19</t>
  </si>
  <si>
    <t>Příprava VH staveb - LJ</t>
  </si>
  <si>
    <t>0135/19</t>
  </si>
  <si>
    <t>Příprava VH staveb - LM</t>
  </si>
  <si>
    <t>0125/19</t>
  </si>
  <si>
    <t>0126/19</t>
  </si>
  <si>
    <t>Příprava VH staveb - PN</t>
  </si>
  <si>
    <t>0127/19</t>
  </si>
  <si>
    <t>Příprava VH staveb - RK</t>
  </si>
  <si>
    <t>0102/19</t>
  </si>
  <si>
    <t>Rekonstrukce ÚV Nová Ves</t>
  </si>
  <si>
    <t>0122/19</t>
  </si>
  <si>
    <t>0143/19</t>
  </si>
  <si>
    <t>Rek vodovodu Smetanovo náměstí</t>
  </si>
  <si>
    <t>0280/19</t>
  </si>
  <si>
    <t>Přeložka vodovodu v ul. Mojmírovců</t>
  </si>
  <si>
    <t>0103/19</t>
  </si>
  <si>
    <t>0115/19</t>
  </si>
  <si>
    <t>Rekonstrukce vodovodu VTP Ostrčilova</t>
  </si>
  <si>
    <t>0204/19</t>
  </si>
  <si>
    <t>Rek kanalizace a vodovodu ul.Moravská</t>
  </si>
  <si>
    <t>0120/19</t>
  </si>
  <si>
    <t>Rekonstrukce vodovodu Marianskohorská</t>
  </si>
  <si>
    <t>0133/19</t>
  </si>
  <si>
    <t>0137/19</t>
  </si>
  <si>
    <t>Rekonstrukce vodovodu ul. Přemyslovců</t>
  </si>
  <si>
    <t>0279/19</t>
  </si>
  <si>
    <t>Rekonstrukce vodovodu ul. V Zahradách</t>
  </si>
  <si>
    <t>0123/19</t>
  </si>
  <si>
    <t>0277/19</t>
  </si>
  <si>
    <t>Rekonstrukce vodovodu ul. Fráni Šrámka</t>
  </si>
  <si>
    <t>0603/19</t>
  </si>
  <si>
    <t>ÚV NV rekonstrukce sedimentačních nádrží</t>
  </si>
  <si>
    <t>0414/19</t>
  </si>
  <si>
    <t>Studie instalace GAU - Stará Bělá Palesek</t>
  </si>
  <si>
    <t>0261/19</t>
  </si>
  <si>
    <t>Plošná kanalizace Polanka nad Odrou 4. et.</t>
  </si>
  <si>
    <t>0182/19</t>
  </si>
  <si>
    <t>Odkanalizování jižní části Svinova (SANACE)</t>
  </si>
  <si>
    <t>0117/19</t>
  </si>
  <si>
    <t>Rek. vodovodu ul. Michálkovická, Petřvaldská</t>
  </si>
  <si>
    <t>0570/19</t>
  </si>
  <si>
    <t>Rekonstrukce studny S 5, prameniště Nová Ves</t>
  </si>
  <si>
    <t>0142/19</t>
  </si>
  <si>
    <t>Rekonstrukce studny S 14, prameniště Nová Ves</t>
  </si>
  <si>
    <t>0241/19</t>
  </si>
  <si>
    <t>Výstavba vodovodu a kanalizace v ulici Rajská</t>
  </si>
  <si>
    <t>0147/19</t>
  </si>
  <si>
    <t>Rekonstrukce vodovodního přivaděče Ludgeřovice</t>
  </si>
  <si>
    <t>0415/19</t>
  </si>
  <si>
    <t>Studie instalace GAU - Zábřeh II. vodovod ČS 2</t>
  </si>
  <si>
    <t>0529/19</t>
  </si>
  <si>
    <t>Úpravna vody Nová Ves - výměna plynových kotlů</t>
  </si>
  <si>
    <t>0308/19</t>
  </si>
  <si>
    <t>Rekonstrukce vodovodu a kanalizace v ul. Nádražní</t>
  </si>
  <si>
    <t>0266/19</t>
  </si>
  <si>
    <t>Rekonstrukce vodovodu a kanalizace v ul. Pflegrova</t>
  </si>
  <si>
    <t>0252/19</t>
  </si>
  <si>
    <t>Rekonstrukce vodovodu a stok v lokalitě k Salmovci</t>
  </si>
  <si>
    <t>0237/19</t>
  </si>
  <si>
    <t>0325/19</t>
  </si>
  <si>
    <t>Rekonstrukce vodovodu a kanalizace Havlíčkovo nábřeží</t>
  </si>
  <si>
    <t>0536/19</t>
  </si>
  <si>
    <t>Rekonstrukce vodovodu a kanalizace v ul. Obránců Míru</t>
  </si>
  <si>
    <t>0533/19</t>
  </si>
  <si>
    <t>Rekonstrukce vodovodu a kanalizace v ul. Rostislavova</t>
  </si>
  <si>
    <t>0534/19</t>
  </si>
  <si>
    <t>Dostavba kanalizace a rekonstrukce vodovodu v ul. U Hrůbků</t>
  </si>
  <si>
    <t>0691/19</t>
  </si>
  <si>
    <t>Rekonstrukce kanalizace  a vodovodu Svinov, oblast Sabinova</t>
  </si>
  <si>
    <t>0188/19</t>
  </si>
  <si>
    <t>0240/19</t>
  </si>
  <si>
    <t>Rekonstrukce vodovodu a dostavba kanalizace v ulici Krásnopolská</t>
  </si>
  <si>
    <t>0302/19</t>
  </si>
  <si>
    <t>Rekonstrukce vodovodu a kanalizace v ul. Hornopolní a Nemocniční</t>
  </si>
  <si>
    <t>1113/19</t>
  </si>
  <si>
    <t>Úpravna vody Nová Ves - prameniště - rekonstrukce transformátoru</t>
  </si>
  <si>
    <t>0140/19</t>
  </si>
  <si>
    <t>Rušení vodovodního řadu DN 100 ul. Bohumínská, přepojení přípojek</t>
  </si>
  <si>
    <t>0535/19</t>
  </si>
  <si>
    <t>Rekonstrukce vodovodu 17. listopadu - napojení DS Slunečnice v Ostravě</t>
  </si>
  <si>
    <t>0239/19</t>
  </si>
  <si>
    <t>Odstranění septiku v ul. Na Liščině a rekonstrukce vodovodu ul. Bažantí</t>
  </si>
  <si>
    <t>0198/19</t>
  </si>
  <si>
    <t>Rekonstrukce vododovodu a kanalizace na ul. Čs. legií a nám. Msgre Šrámka</t>
  </si>
  <si>
    <t>0132/19</t>
  </si>
  <si>
    <t>Rekonstrukce vodovodu a kanalizace ul. Českobratrská a Sadová, část 2 - ul. Sadová</t>
  </si>
  <si>
    <t>0305/19</t>
  </si>
  <si>
    <t>Hrušov - dostavba kanalizace v lokalitě Za Tratí a rekonstrukce vodovodu ul. Divišova</t>
  </si>
  <si>
    <t>1112/19</t>
  </si>
  <si>
    <t>OVAK centrální dispečink - rekonstrukce trafostanice</t>
  </si>
  <si>
    <t>0180/19</t>
  </si>
  <si>
    <t>Kanalizace Kunčičky</t>
  </si>
  <si>
    <t>0173/19</t>
  </si>
  <si>
    <t>Kanalizace Bartovice</t>
  </si>
  <si>
    <t>0190/19</t>
  </si>
  <si>
    <t>0209/19</t>
  </si>
  <si>
    <t>ČOV Heřmanice I česle</t>
  </si>
  <si>
    <t>0194/19</t>
  </si>
  <si>
    <t>Kanalizace a ČOV Koblov</t>
  </si>
  <si>
    <t>0128/19</t>
  </si>
  <si>
    <t>Příprava VH staveb - ZK</t>
  </si>
  <si>
    <t>0181/19</t>
  </si>
  <si>
    <t>Kanalizace Hrušov SANACE</t>
  </si>
  <si>
    <t>0186/19</t>
  </si>
  <si>
    <t>Kanalizace ul. Zvěřinská</t>
  </si>
  <si>
    <t>0197/19</t>
  </si>
  <si>
    <t>0177/19</t>
  </si>
  <si>
    <t>0208/19</t>
  </si>
  <si>
    <t>Rekonstrukce ČSOV Hlučínská</t>
  </si>
  <si>
    <t>0196/19</t>
  </si>
  <si>
    <t>Rekonstrukce DN 1 a 3 Přívoz</t>
  </si>
  <si>
    <t>0211/19</t>
  </si>
  <si>
    <t>Kanalizační síť DIZ Vítkovice</t>
  </si>
  <si>
    <t>0203/19</t>
  </si>
  <si>
    <t>0236/19</t>
  </si>
  <si>
    <t>Rekonstrukce sběrače D Přívoz</t>
  </si>
  <si>
    <t>0187/19</t>
  </si>
  <si>
    <t>Kanalizace Slívova - Jan Maria</t>
  </si>
  <si>
    <t>0604/19</t>
  </si>
  <si>
    <t>Odkanalizování Přívozu na ÚČOV</t>
  </si>
  <si>
    <t>0976/19</t>
  </si>
  <si>
    <t>ÚČOV rekonstrukce výměníků kalu</t>
  </si>
  <si>
    <t>0238/19</t>
  </si>
  <si>
    <t>0185/19</t>
  </si>
  <si>
    <t>0184/19</t>
  </si>
  <si>
    <t>Koblov - plošná kanalizace SANACE</t>
  </si>
  <si>
    <t>0323/19</t>
  </si>
  <si>
    <t>Modernizace řídicího systému ÚČOV</t>
  </si>
  <si>
    <t>0172/19</t>
  </si>
  <si>
    <t>Prodloužení sběrače B do Radvanic</t>
  </si>
  <si>
    <t>0175/19</t>
  </si>
  <si>
    <t>Kanalizace Krásné Pole - II. etapa</t>
  </si>
  <si>
    <t>0300/19</t>
  </si>
  <si>
    <t>Rekonstrukce kanalizace Martinkova</t>
  </si>
  <si>
    <t>0267/19</t>
  </si>
  <si>
    <t>Dostavba kanalizace v ulici Hluboká</t>
  </si>
  <si>
    <t>0201/19</t>
  </si>
  <si>
    <t>Mar Hory a Hulváky - rek kanalizace</t>
  </si>
  <si>
    <t>0259/19</t>
  </si>
  <si>
    <t>Oprava výustního objektu Lužická II</t>
  </si>
  <si>
    <t>0207/19</t>
  </si>
  <si>
    <t>Rekonstrukce kanalizace ul. Jahodova</t>
  </si>
  <si>
    <t>0231/19</t>
  </si>
  <si>
    <t>Rekonstrukce kanalizace ul. Výstavní</t>
  </si>
  <si>
    <t>0309/19</t>
  </si>
  <si>
    <t>Dostavba kanalizace v ulici Studeňská</t>
  </si>
  <si>
    <t>0573/19</t>
  </si>
  <si>
    <t>Obnovení koryta DVT Muglinovský potok</t>
  </si>
  <si>
    <t>0191/19</t>
  </si>
  <si>
    <t>0199/19</t>
  </si>
  <si>
    <t>Rekonstrukce kanalizace ul. Křižíkova</t>
  </si>
  <si>
    <t>0195/19</t>
  </si>
  <si>
    <t>Rekonstrulce kanalizace v ul. Cihelní</t>
  </si>
  <si>
    <t>0189/19</t>
  </si>
  <si>
    <t>Zrušení vyústění kanalizace na Sovinci</t>
  </si>
  <si>
    <t>0647/19</t>
  </si>
  <si>
    <t>Rekonstrukce kanalizace ul. Přemyslovců</t>
  </si>
  <si>
    <t>0310/19</t>
  </si>
  <si>
    <t>Rekonstrukce kanalizace v ul. Maroldova</t>
  </si>
  <si>
    <t>0179/19</t>
  </si>
  <si>
    <t>Kanalizace splašková Plesná-II.et. 2.část</t>
  </si>
  <si>
    <t>0413/19</t>
  </si>
  <si>
    <t>0612/19</t>
  </si>
  <si>
    <t>Rekonstrukce kanalizace v ulici Hornopolní</t>
  </si>
  <si>
    <t>0324/19</t>
  </si>
  <si>
    <t>Výstavba suchého poldru nad ul. Charvátská</t>
  </si>
  <si>
    <t>0250/19</t>
  </si>
  <si>
    <t>Dostavba dešťové kanalizace v ul. Thomayerova</t>
  </si>
  <si>
    <t>0193/19</t>
  </si>
  <si>
    <t>Rek. ČSOV Pašerových, kanalizace ul. Grmelova</t>
  </si>
  <si>
    <t>0176/19</t>
  </si>
  <si>
    <t>Kanalizace Hrabová - 4-5-6. stavba + odlehčení</t>
  </si>
  <si>
    <t>0202/19</t>
  </si>
  <si>
    <t>Rek. kanalizace Soukenická, Valchařská, Gorkého</t>
  </si>
  <si>
    <t>0571/19</t>
  </si>
  <si>
    <t>Rekonstrukce kanalizace v ul. Rusková, Blanická</t>
  </si>
  <si>
    <t>0183/19</t>
  </si>
  <si>
    <t>Kanalizace Heřmanice (Vrbická, Záblatská) SANACE</t>
  </si>
  <si>
    <t>0258/19</t>
  </si>
  <si>
    <t>ul. Klečkova - rek vodovodu a dostavba kanalizace</t>
  </si>
  <si>
    <t>0315/19</t>
  </si>
  <si>
    <t>Rekonstrukce kanalizace v ul. Vrchní a Pastrňákova</t>
  </si>
  <si>
    <t>0263/19</t>
  </si>
  <si>
    <t>ul. Viničná a Vinohrad - rek vodovodu + kanalizace</t>
  </si>
  <si>
    <t>0200/19</t>
  </si>
  <si>
    <t>Rekonstrukce kanalizace ul. Hrušovská a ul. U Parku</t>
  </si>
  <si>
    <t>0256/19</t>
  </si>
  <si>
    <t>ul. Ječmínkova - rek vodovodu a dostavba kanalizace</t>
  </si>
  <si>
    <t>1145/19</t>
  </si>
  <si>
    <t>Kanalizační síť N.Ves, IS 2. etapa - dostavba stoky 6</t>
  </si>
  <si>
    <t>0265/19</t>
  </si>
  <si>
    <t>Rekonstrukce a dostavba kanalizace v ul. Na Baranovci</t>
  </si>
  <si>
    <t>0234/19</t>
  </si>
  <si>
    <t>Rekonstrukce kanalizace v ul. 1. máje u plynojemu MAN</t>
  </si>
  <si>
    <t>0178/19</t>
  </si>
  <si>
    <t>Petřkovice - kanalizační stoka T, část B, IV a V. etapa</t>
  </si>
  <si>
    <t>0129/19</t>
  </si>
  <si>
    <t>Ústřední čistírna odpadních vod - přípjka VN 22 kV č. 171</t>
  </si>
  <si>
    <t>0233/19</t>
  </si>
  <si>
    <t>0254/19</t>
  </si>
  <si>
    <t>0145/19</t>
  </si>
  <si>
    <t>Kanalizace Nová Ves - ul. Rolnická a rek. Vodovodu ul. U Boříka</t>
  </si>
  <si>
    <t>0151/19</t>
  </si>
  <si>
    <t>Plošná kanalizace-Michálkovice (1. a 2. et.) (částečně v SANACÍCH MPO a MFČR)</t>
  </si>
  <si>
    <t>0326/19</t>
  </si>
  <si>
    <t>0328/19</t>
  </si>
  <si>
    <t>0022/17</t>
  </si>
  <si>
    <t>0094/18</t>
  </si>
  <si>
    <t>Cesta vody a Park nad Rybníkem (Údolí Výškovického potoku)</t>
  </si>
  <si>
    <t>OJI,SBE</t>
  </si>
  <si>
    <t>0521/19</t>
  </si>
  <si>
    <t>Levobřežní - revitalizace nábřeží Ostravice za výstavištěm Černá louka</t>
  </si>
  <si>
    <t>0269/19</t>
  </si>
  <si>
    <t>0272/19</t>
  </si>
  <si>
    <t>0449/19</t>
  </si>
  <si>
    <t>Koncertní hala města Ostravy</t>
  </si>
  <si>
    <t>0278/19</t>
  </si>
  <si>
    <t>Rekonstrukce historické budovy bývalých jatek pro účely galerie Plato Ostrava</t>
  </si>
  <si>
    <t>PLATO Ostrava</t>
  </si>
  <si>
    <t>1121/19</t>
  </si>
  <si>
    <t>Skořápka - městské centrum uměleckých terapií</t>
  </si>
  <si>
    <t>Lidová konzervatoř a Múzická škola Ostrava</t>
  </si>
  <si>
    <t>0287/19</t>
  </si>
  <si>
    <t>Sportovní hala v K. Poli</t>
  </si>
  <si>
    <t>0282/19</t>
  </si>
  <si>
    <t>0294/19</t>
  </si>
  <si>
    <t>0296/19</t>
  </si>
  <si>
    <t>Rekonstrukce rozvoden VN 22 kV v areálu MNO</t>
  </si>
  <si>
    <t>0298/19</t>
  </si>
  <si>
    <t>Revitalizace spojovacích mostů v areálu MNO</t>
  </si>
  <si>
    <t>0980/19</t>
  </si>
  <si>
    <t xml:space="preserve">Výstavba nového objektu pro hyperbarickou komoru </t>
  </si>
  <si>
    <t>0297/19</t>
  </si>
  <si>
    <t>0575/19</t>
  </si>
  <si>
    <t>Městská nemocnice - energetické hospodářství - rekonstrukce</t>
  </si>
  <si>
    <t>0416/19</t>
  </si>
  <si>
    <t>Energetické úspory MNO - zateplení objektu stravovacích provozů</t>
  </si>
  <si>
    <t>0299/19</t>
  </si>
  <si>
    <t>Statické zajištění a sanace sloupů a překladu pod pavilonem H1, H2,H3</t>
  </si>
  <si>
    <t>0290/19</t>
  </si>
  <si>
    <t>0331/12</t>
  </si>
  <si>
    <t>Rekonstrukce Dětského centra Domeček</t>
  </si>
  <si>
    <t>Dětské centrum Domeček</t>
  </si>
  <si>
    <t>0307/19</t>
  </si>
  <si>
    <t>0497/19</t>
  </si>
  <si>
    <t>Výstavba bytového domu na ulici Janáčkova</t>
  </si>
  <si>
    <t>0306/19</t>
  </si>
  <si>
    <t>Stavební úpravy objektu č.p. 75, ul. Střelniční 8</t>
  </si>
  <si>
    <t>0422/19</t>
  </si>
  <si>
    <t>Novostavba bytového domu Kostelní - Biskupská v Ostravě</t>
  </si>
  <si>
    <t>1078/19</t>
  </si>
  <si>
    <t>VO Ščučí - Hrabová</t>
  </si>
  <si>
    <t>0313/19</t>
  </si>
  <si>
    <t>Stavby VO se sítí NN</t>
  </si>
  <si>
    <t>0312/19</t>
  </si>
  <si>
    <t>1079/19</t>
  </si>
  <si>
    <t>VO Na Milířích - Plesná</t>
  </si>
  <si>
    <t>0346/19</t>
  </si>
  <si>
    <t>1051/19</t>
  </si>
  <si>
    <t>1046/19</t>
  </si>
  <si>
    <t>1056/19</t>
  </si>
  <si>
    <t>1077/19</t>
  </si>
  <si>
    <t>Rekonstrukce VO Bažanova, Hrabová</t>
  </si>
  <si>
    <t>1058/19</t>
  </si>
  <si>
    <t>1060/19</t>
  </si>
  <si>
    <t>Veřejné osvětlení Ostrava - Zábřeh, Družstvo</t>
  </si>
  <si>
    <t>1064/19</t>
  </si>
  <si>
    <t>Veřejné osvětlení Ostrava - Heřmanice, Záblatská</t>
  </si>
  <si>
    <t>MHH,NVE</t>
  </si>
  <si>
    <t>1061/19</t>
  </si>
  <si>
    <t>1084/19</t>
  </si>
  <si>
    <t>Veřejné osvětlení Ostrava - Poruba, oblast V Zahradách</t>
  </si>
  <si>
    <t>1160/19</t>
  </si>
  <si>
    <t>Revitalizace kolonie Bedřiška</t>
  </si>
  <si>
    <t>0356/19</t>
  </si>
  <si>
    <t>0351/19</t>
  </si>
  <si>
    <t>0353/19</t>
  </si>
  <si>
    <t>Multifunkční parkovací dům u Městské nemocnice Ostrava</t>
  </si>
  <si>
    <t>0354/19</t>
  </si>
  <si>
    <t>SPZ Ostrava Mošnov - TI - II. etapa, plynárenské zařízení</t>
  </si>
  <si>
    <t>MOS</t>
  </si>
  <si>
    <t>0358/19</t>
  </si>
  <si>
    <t>MSIC - PIANO, TANDEM, VIVA, TRIDENT - investiční akce souhrnně</t>
  </si>
  <si>
    <t xml:space="preserve">Moravskoslezské inovační centrum Ostrava, a.s. </t>
  </si>
  <si>
    <t>1120/19</t>
  </si>
  <si>
    <t>Technická a dopravní infrastruktura oblast Závadova-Lužná, Ostrava-Hrabová</t>
  </si>
  <si>
    <t>Změny uspořádání areálu Provoz kanalizační sítě v Ostravě - Třebovicích vyvolané stavbou severního spoje</t>
  </si>
  <si>
    <t>Nadlimitní věcná břemena ukončených staveb</t>
  </si>
  <si>
    <t>0359/19</t>
  </si>
  <si>
    <t>Nové Lauby</t>
  </si>
  <si>
    <t>0991/19</t>
  </si>
  <si>
    <t>Vybudování pozdemních kontejnerů na komunální odpad na území města Ostravy</t>
  </si>
  <si>
    <t>OZO Ostrava, s.r.o.</t>
  </si>
  <si>
    <t>0360/19</t>
  </si>
  <si>
    <t>0113/16</t>
  </si>
  <si>
    <t>0114/16</t>
  </si>
  <si>
    <t>ZOO Ostrava - voliéra kondora královského</t>
  </si>
  <si>
    <t>0340/19</t>
  </si>
  <si>
    <t>0091/18</t>
  </si>
  <si>
    <t>Smetanův sad - revitalizace zeleně I.</t>
  </si>
  <si>
    <t>0044/18</t>
  </si>
  <si>
    <t>Park U Boříka - revitalizace zeleně II.</t>
  </si>
  <si>
    <t>NVE,OVA</t>
  </si>
  <si>
    <t>0093/18</t>
  </si>
  <si>
    <t>Park u Zámku Zábřeh - revitalizace zeleně I.</t>
  </si>
  <si>
    <t>0049/18</t>
  </si>
  <si>
    <t>Revitalizace Lesoparku Benátky a Hulváckého kopce</t>
  </si>
  <si>
    <t>0090/18</t>
  </si>
  <si>
    <t>Parková úprava na Prokešově náměstí - revitalizace zeleně I.</t>
  </si>
  <si>
    <t>0045/18</t>
  </si>
  <si>
    <t>Park Za Biskupstvím (Farská zahrada) - revitalizace zeleně II.</t>
  </si>
  <si>
    <t>0092/18</t>
  </si>
  <si>
    <t>Parková úprava za Poliklinikou Hrabůvka - revitalizace zeleně I.</t>
  </si>
  <si>
    <t>0998/19</t>
  </si>
  <si>
    <t>0366/19</t>
  </si>
  <si>
    <t>OJI,VIT</t>
  </si>
  <si>
    <t>0370/19</t>
  </si>
  <si>
    <t>0152/16</t>
  </si>
  <si>
    <t>Transformace Domova na Liščině II</t>
  </si>
  <si>
    <t>LHO,SLO,OVA</t>
  </si>
  <si>
    <t>0151/16</t>
  </si>
  <si>
    <t>Transformace Domova Barevný svět II</t>
  </si>
  <si>
    <t>OVA,SVI,VIT</t>
  </si>
  <si>
    <t>0388/19</t>
  </si>
  <si>
    <t>Domovy IRIS a Kamenec-přechod NN na VN</t>
  </si>
  <si>
    <t>SLO,MHH</t>
  </si>
  <si>
    <t>1054/19</t>
  </si>
  <si>
    <t xml:space="preserve">Domov Korýtko systém měření a regulace  </t>
  </si>
  <si>
    <t>0028/17</t>
  </si>
  <si>
    <t>Domov pro seniory Mariánské Hory a Hulváky</t>
  </si>
  <si>
    <t>0395/19</t>
  </si>
  <si>
    <t>Domov Korýtko-rekonstrukce výměníkové stanice</t>
  </si>
  <si>
    <t>0088/18</t>
  </si>
  <si>
    <t>Rekonstrukce, přístavba a nástavba Domova Korýtko</t>
  </si>
  <si>
    <t>0371/19</t>
  </si>
  <si>
    <t>0107/13</t>
  </si>
  <si>
    <t>Výstavba hasičské zbrojnice pro SDH Proskovice</t>
  </si>
  <si>
    <t xml:space="preserve">Městská policie Ostrava (ORJ 270) </t>
  </si>
  <si>
    <t>0376/19</t>
  </si>
  <si>
    <t>0387/19</t>
  </si>
  <si>
    <t>0380/19</t>
  </si>
  <si>
    <t>Nová radnice - rekonstrukce fasády a oken</t>
  </si>
  <si>
    <t>0379/19</t>
  </si>
  <si>
    <t>Rekonstrukce budovy Nové radnice vč. přístavby</t>
  </si>
  <si>
    <t>0389/19</t>
  </si>
  <si>
    <t>Archiv města - rozšíření</t>
  </si>
  <si>
    <t>Kapitálová rezerva odboru investičního</t>
  </si>
  <si>
    <t>1106/19</t>
  </si>
  <si>
    <t>MPO</t>
  </si>
  <si>
    <t>Nafukovací stan GTX-24</t>
  </si>
  <si>
    <t>MSK</t>
  </si>
  <si>
    <t>1092/19</t>
  </si>
  <si>
    <t>Obměna základových radiostanic pro výkon služby</t>
  </si>
  <si>
    <t>1099/19</t>
  </si>
  <si>
    <t>Obnova vozového parku - vozidlo užitkové</t>
  </si>
  <si>
    <t>1094/19</t>
  </si>
  <si>
    <t>Obměna multifunkčních tiskových zařízení na ředitelství MP Ostrava</t>
  </si>
  <si>
    <t>0823/19</t>
  </si>
  <si>
    <t>Ar</t>
  </si>
  <si>
    <t>Nákup kompaktních regálů pro Archiv města Ostravy</t>
  </si>
  <si>
    <t>1047/19</t>
  </si>
  <si>
    <t>OSR</t>
  </si>
  <si>
    <t xml:space="preserve">LAMA - ZŠ Bílovecká </t>
  </si>
  <si>
    <t>0962/19</t>
  </si>
  <si>
    <t>LAMA - ZŠ I.Sekaniny</t>
  </si>
  <si>
    <t>POR,SVI</t>
  </si>
  <si>
    <t>0170/16</t>
  </si>
  <si>
    <t>Řemeslný inkubátor</t>
  </si>
  <si>
    <t>1097/19</t>
  </si>
  <si>
    <t>Bikesharing Ostrava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</si>
  <si>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2020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</si>
  <si>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r.2019</t>
    </r>
  </si>
  <si>
    <t>ORJ 101 - odbor dopravně správních činností</t>
  </si>
  <si>
    <t>ORJ 101 - Odbor dopravně správních činností celkem</t>
  </si>
  <si>
    <t>ORJ 125 - Odbor veřejných zakázek a kapitálových účastí celkem</t>
  </si>
  <si>
    <t>ORJ 125 - odbor veřejných zakázek a kapitálových účastí</t>
  </si>
  <si>
    <t>Možnost finan. z dodatečných zdrojů</t>
  </si>
  <si>
    <t>Koncertní hala - právní služby</t>
  </si>
  <si>
    <t xml:space="preserve">Rekonstrukce sportovního areálu Poruba </t>
  </si>
  <si>
    <t>Nákup vybavení v Domově Slunovrat, Ostrava-Přívoz, p. o.</t>
  </si>
  <si>
    <t>0559/19</t>
  </si>
  <si>
    <t>Podpora výměny nevyhovujících kotlů na pevná paliva v domácnostech, úspor energie a dalších adaptačních či mitigačních opatření ve vztahu ke změně klimatu</t>
  </si>
  <si>
    <t>0451/19</t>
  </si>
  <si>
    <t>Parkovací dům u Krajského úřadu</t>
  </si>
  <si>
    <t>1170/19</t>
  </si>
  <si>
    <t>Vícepodlažní parkování  u ZOO Ostrava</t>
  </si>
  <si>
    <t>0221/19</t>
  </si>
  <si>
    <t>Nábřeží Ostravice - lokalita Most Miloše Sýkory</t>
  </si>
  <si>
    <t>0224/19</t>
  </si>
  <si>
    <t>Modernizace podchodu u tramvajové zastávky Důl Hlubina</t>
  </si>
  <si>
    <t>0419/19</t>
  </si>
  <si>
    <t>Vodní zdroj Ještěrka I</t>
  </si>
  <si>
    <t>0150/19</t>
  </si>
  <si>
    <t>Rekonstrukce vodovodu Edisonova</t>
  </si>
  <si>
    <t>0149/19</t>
  </si>
  <si>
    <t>Rekonstrukce vodovodu Klimkovická  Vřesinská</t>
  </si>
  <si>
    <t>ÚČOV - rekonstrukce kotelny</t>
  </si>
  <si>
    <t>0322/19</t>
  </si>
  <si>
    <t>Modernizace řídicího systému ČSOV</t>
  </si>
  <si>
    <t>HRA,LHO,POR,SLO</t>
  </si>
  <si>
    <t>SLE</t>
  </si>
  <si>
    <t xml:space="preserve">Výstavba pavilonu X </t>
  </si>
  <si>
    <t>0349/19</t>
  </si>
  <si>
    <t>VO - Heřmanice, ul. Vrbická</t>
  </si>
  <si>
    <t>0343/19</t>
  </si>
  <si>
    <t>Rekonstrukce VO nám. Jana Nerudy</t>
  </si>
  <si>
    <t>Rozšíření veřejného osvětlení Plesná</t>
  </si>
  <si>
    <t>0344/19</t>
  </si>
  <si>
    <t>Rekonstrukce VO Porubská - B. Martinů</t>
  </si>
  <si>
    <t>0347/19</t>
  </si>
  <si>
    <t>Rekonstrrukce VO oblast Garbova Sněžná</t>
  </si>
  <si>
    <t>0345/19</t>
  </si>
  <si>
    <t>Rekonstrukce VO oblast Kafkova - Nemocniční</t>
  </si>
  <si>
    <t>Expozice makaků lvích, gibonů a kopytníků</t>
  </si>
  <si>
    <t>0393/19</t>
  </si>
  <si>
    <t>Domovy pro seniory ochrana proti přepětí</t>
  </si>
  <si>
    <t>1190/19</t>
  </si>
  <si>
    <t>Domov Magnolie - kamerový systém - instalace</t>
  </si>
  <si>
    <t>0368/19</t>
  </si>
  <si>
    <t>Domov Sluníčko - rekonstrukce zdroje energie</t>
  </si>
  <si>
    <t>0381/19</t>
  </si>
  <si>
    <t>Budova Nová radnice - trafostanice</t>
  </si>
  <si>
    <t>0384/19</t>
  </si>
  <si>
    <t>Rekonstrukce vily  Na Zapadlém (Grossmanova vila)</t>
  </si>
  <si>
    <t>ORJ 190 - Odbor ochrany životniho prostředí celkem</t>
  </si>
  <si>
    <t>ORJ 230 - Odbor investiční celkem</t>
  </si>
  <si>
    <t>ORJ 300 - Odbor strategického rozvoje celkem</t>
  </si>
  <si>
    <t>ORJ 221 - kancelář primátora</t>
  </si>
  <si>
    <t>ORJ 270 - Městská policie celkem</t>
  </si>
  <si>
    <t>ORJ 221 - Kancelář primátora celkem</t>
  </si>
  <si>
    <t>- nedočerpané prostředky odboru  ochrany životního prostředí - kotlíková dotace ( ORJ 190, § 3713)</t>
  </si>
  <si>
    <t>- nedočerpané prostředky odboru hospodářské správy (ORJ 130, § 3312)</t>
  </si>
  <si>
    <t>- nedočerpané prostředky odboru projektů IT služeb a outsourcingu (ORJ 133, § 6171)</t>
  </si>
  <si>
    <t>- nedočerpané prostředky odboru majetkového(ORJ 137, § 3639)</t>
  </si>
  <si>
    <t>- nedočerpané prostředky odboru kultury a volnočasových aktivit  - Rekonstrukce DK Poklad (ORJ 160, § 3312)</t>
  </si>
  <si>
    <t>- nedočerpané prostředky odboru kultury a volnočasových aktivit  - Fond pro koncertní halu (ORJ 230, § 3312)</t>
  </si>
  <si>
    <t>0489/19</t>
  </si>
  <si>
    <t>Vodovodní řád a pasportizace Domov Magnolie</t>
  </si>
  <si>
    <t>0649/19</t>
  </si>
  <si>
    <t>0638/19</t>
  </si>
  <si>
    <t>0213/16</t>
  </si>
  <si>
    <t>0919/19</t>
  </si>
  <si>
    <t>VÍTKOVICE ARÉNA, a.s.</t>
  </si>
  <si>
    <t>0906/19</t>
  </si>
  <si>
    <t>0911/19</t>
  </si>
  <si>
    <t>1203/19</t>
  </si>
  <si>
    <t>Energetické úspory LDN Ostrava - Radvanice</t>
  </si>
  <si>
    <t>HOS,HRA,MHH,MAR,MOP,NVE,OJI,PET,PLE,POR,PUS,SLO,SVI,VIT</t>
  </si>
  <si>
    <t>ORJ 290 - Městský archiv celkem</t>
  </si>
  <si>
    <t>Domov Čujkovova - systém měření a regulace</t>
  </si>
  <si>
    <t>Sportovní hala v N. Bělé</t>
  </si>
  <si>
    <t>c</t>
  </si>
  <si>
    <t>Fond MNO</t>
  </si>
  <si>
    <t>Fond koncetní hala</t>
  </si>
  <si>
    <t>Ostatní zdroje</t>
  </si>
  <si>
    <t>- nedočerpané prostředky  odboru veřejných zakázek a kapitálových účastí (ORJ 125, § 3639)</t>
  </si>
  <si>
    <t>Příloha č.8</t>
  </si>
  <si>
    <t>Finanční prostředky uvedených v jiných zdrojích pro § 3522 a § 3524 budou hrazeny z Fondu pro rozvoj Městské nemocnice Ostrava</t>
  </si>
  <si>
    <t>Tvorba Fondu pro rozvoj Městské nemocnice</t>
  </si>
  <si>
    <t>Tvorba Fondu pro koncertní halu</t>
  </si>
  <si>
    <t>Finanční prostředky uvedených v jiných zdrojích pro § 3312 budou hrazeny z Fondu pro koncertní halu</t>
  </si>
  <si>
    <t>Vybudování MINIUNI + zázemí + expozice MOTO + modely</t>
  </si>
  <si>
    <t>ORJ 133 - odbor projektů IT služeb a outsourcingu</t>
  </si>
  <si>
    <t>ORJ 134 - odbor projektů IT služeb a outsourcingu - GIS</t>
  </si>
  <si>
    <t>ORJ 140 - odbor školství a sportu - oblast školství</t>
  </si>
  <si>
    <t>ORJ 161 - odbor školství a sportu - oblast sportu</t>
  </si>
  <si>
    <t>ORJ 290 - Archív města</t>
  </si>
  <si>
    <t>- nedočerpané prostředky odboru školství a sportu  Stavební úpravy Ostravar arény (ORJ 161, § 3412)</t>
  </si>
  <si>
    <t>- nedočerpané prostředky  Útvar hlavního architekta a stavebního řádu (ORJ 210, § 3632)</t>
  </si>
  <si>
    <t>- nedočerpané prostředky  Útvar hlavního architekta a stavebního řádu (ORJ 210, § 3639)</t>
  </si>
  <si>
    <t xml:space="preserve">- nedočerpané prostředky odboru sociálních věcí a zdravotnictví - ORJ 170, § 3599) </t>
  </si>
  <si>
    <t xml:space="preserve">- nedočerpané prostředky odboru investičního - Fond pro rozvoj Městské nemocnice Ostrava (ORJ 230, § 3522, § 3524) </t>
  </si>
  <si>
    <t>Nedočerpané prostředky r.2019</t>
  </si>
  <si>
    <t>ORJ 133 - Odbor IT služeb a outsourcingu celkem</t>
  </si>
  <si>
    <t>ORJ 134 - Odbor IT služeb a outsourcingu - GIS celkem</t>
  </si>
  <si>
    <t>ORJ 140 - Odbor školství a sportu - oblast sportu celkem</t>
  </si>
  <si>
    <t>ORJ 161 - Odbor školství a sportu - oblast sportu celkem</t>
  </si>
  <si>
    <t>ORJ 170 - Odbor sociálních věcí a zdravotnictví  -zdrav. oblast celkem</t>
  </si>
  <si>
    <t>ORJ 180 - Odbor sociálních věcía a zdravotnictví -sociální oblast celkem</t>
  </si>
  <si>
    <t>ORJ 170 - odbor sociálních věcí a zdravotnictví - zdrav oblast</t>
  </si>
  <si>
    <t>ORJ 180 - odbor sociálních věcí a zdravotnictví  - soc. oblast</t>
  </si>
  <si>
    <t>- nedočerpané prostředky odboru školství a sportu Rekonstrukce sportovního areálu Poruba  (ORJ 161, § 3412)</t>
  </si>
  <si>
    <t>Srovnání zdrojů x kapitálových výdajů v roce 2020</t>
  </si>
  <si>
    <r>
      <t xml:space="preserve">Kapitálový rozpočet statutárního města Ostravy (bez městských obvodů) pro rok 2020 </t>
    </r>
    <r>
      <rPr>
        <sz val="22"/>
        <rFont val="Arial CE"/>
        <charset val="238"/>
      </rPr>
      <t xml:space="preserve">- </t>
    </r>
    <r>
      <rPr>
        <u/>
        <sz val="22"/>
        <rFont val="Arial CE"/>
        <charset val="238"/>
      </rPr>
      <t>členění dle ORJ</t>
    </r>
  </si>
  <si>
    <t>Kapitálový rozpočet statutárního města Ostravy (bez městských obvodů) pro rok 2020 - členění dle ORJ</t>
  </si>
  <si>
    <t>Kapitálové výdaje SMO (bez městských obvodů)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</si>
</sst>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24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indexed="10"/>
      <name val="Arial"/>
      <family val="2"/>
      <charset val="238"/>
    </font>
    <font>
      <b/>
      <sz val="18"/>
      <name val="Arial"/>
      <family val="2"/>
      <charset val="238"/>
    </font>
    <font>
      <b/>
      <sz val="8.25"/>
      <color indexed="8"/>
      <name val="Tahoma"/>
      <family val="2"/>
      <charset val="238"/>
    </font>
    <font>
      <sz val="8.25"/>
      <color indexed="8"/>
      <name val="Tahoma"/>
      <family val="2"/>
      <charset val="238"/>
    </font>
    <font>
      <b/>
      <sz val="8.25"/>
      <color indexed="8"/>
      <name val="Tahoma"/>
      <family val="2"/>
      <charset val="238"/>
    </font>
    <font>
      <b/>
      <sz val="8.25"/>
      <color rgb="FF000000"/>
      <name val="Tahoma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8.4"/>
      <color rgb="FF000000"/>
      <name val="Tahoma"/>
      <family val="2"/>
      <charset val="238"/>
    </font>
    <font>
      <sz val="10"/>
      <color indexed="10"/>
      <name val="Arial"/>
      <family val="2"/>
      <charset val="238"/>
    </font>
    <font>
      <b/>
      <sz val="16"/>
      <color indexed="17"/>
      <name val="Arial"/>
      <family val="2"/>
      <charset val="238"/>
    </font>
    <font>
      <b/>
      <sz val="13"/>
      <color rgb="FFFF0000"/>
      <name val="Arial"/>
      <family val="2"/>
      <charset val="238"/>
    </font>
    <font>
      <sz val="12"/>
      <name val="Arial"/>
      <family val="2"/>
    </font>
    <font>
      <sz val="8.5"/>
      <color indexed="8"/>
      <name val="Tahoma"/>
      <family val="2"/>
      <charset val="238"/>
    </font>
    <font>
      <sz val="8.4"/>
      <name val="Tahoma"/>
      <family val="2"/>
      <charset val="238"/>
    </font>
    <font>
      <b/>
      <sz val="22"/>
      <name val="Arial CE"/>
      <charset val="238"/>
    </font>
    <font>
      <sz val="22"/>
      <name val="Arial CE"/>
      <charset val="238"/>
    </font>
    <font>
      <u/>
      <sz val="22"/>
      <name val="Arial CE"/>
      <charset val="238"/>
    </font>
    <font>
      <b/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rgb="FFC0C0C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E2D5"/>
        <bgColor rgb="FFFFFFFF"/>
      </patternFill>
    </fill>
    <fill>
      <patternFill patternType="solid">
        <fgColor rgb="FF9AE3EC"/>
        <bgColor rgb="FFFFFFFF"/>
      </patternFill>
    </fill>
  </fills>
  <borders count="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232">
    <xf numFmtId="0" fontId="0" fillId="0" borderId="0" xfId="0"/>
    <xf numFmtId="0" fontId="0" fillId="0" borderId="0" xfId="0" applyFill="1" applyBorder="1"/>
    <xf numFmtId="0" fontId="0" fillId="0" borderId="0" xfId="0" applyFill="1"/>
    <xf numFmtId="0" fontId="10" fillId="0" borderId="12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0" borderId="0" xfId="0" applyFont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wrapText="1"/>
    </xf>
    <xf numFmtId="0" fontId="19" fillId="0" borderId="22" xfId="0" applyFont="1" applyFill="1" applyBorder="1" applyAlignment="1">
      <alignment wrapText="1"/>
    </xf>
    <xf numFmtId="0" fontId="19" fillId="0" borderId="7" xfId="0" applyFont="1" applyFill="1" applyBorder="1" applyAlignment="1">
      <alignment wrapText="1"/>
    </xf>
    <xf numFmtId="0" fontId="19" fillId="0" borderId="20" xfId="0" applyFont="1" applyFill="1" applyBorder="1" applyAlignment="1">
      <alignment wrapText="1"/>
    </xf>
    <xf numFmtId="0" fontId="19" fillId="0" borderId="28" xfId="0" applyFont="1" applyFill="1" applyBorder="1" applyAlignment="1">
      <alignment wrapText="1"/>
    </xf>
    <xf numFmtId="0" fontId="20" fillId="3" borderId="16" xfId="0" applyFont="1" applyFill="1" applyBorder="1" applyAlignment="1">
      <alignment horizontal="center" vertical="center"/>
    </xf>
    <xf numFmtId="0" fontId="6" fillId="0" borderId="0" xfId="0" applyFont="1"/>
    <xf numFmtId="0" fontId="21" fillId="0" borderId="0" xfId="0" applyFont="1"/>
    <xf numFmtId="3" fontId="22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24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3" fontId="2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2" fillId="0" borderId="0" xfId="0" applyNumberFormat="1" applyFont="1" applyFill="1" applyBorder="1"/>
    <xf numFmtId="0" fontId="26" fillId="0" borderId="0" xfId="0" applyNumberFormat="1" applyFont="1" applyFill="1" applyBorder="1" applyAlignment="1" applyProtection="1">
      <alignment horizontal="center" vertical="top" wrapText="1"/>
      <protection locked="0"/>
    </xf>
    <xf numFmtId="0" fontId="26" fillId="0" borderId="0" xfId="0" applyNumberFormat="1" applyFont="1" applyFill="1" applyBorder="1" applyAlignment="1" applyProtection="1">
      <alignment horizontal="right" vertical="top" wrapText="1"/>
      <protection locked="0"/>
    </xf>
    <xf numFmtId="0" fontId="26" fillId="0" borderId="0" xfId="0" applyNumberFormat="1" applyFont="1" applyFill="1" applyBorder="1" applyAlignment="1" applyProtection="1">
      <alignment horizontal="left" vertical="top" wrapText="1"/>
      <protection locked="0"/>
    </xf>
    <xf numFmtId="3" fontId="26" fillId="0" borderId="0" xfId="0" applyNumberFormat="1" applyFont="1" applyFill="1" applyBorder="1" applyAlignment="1" applyProtection="1">
      <alignment horizontal="right" vertical="top" wrapText="1"/>
      <protection locked="0"/>
    </xf>
    <xf numFmtId="3" fontId="18" fillId="0" borderId="10" xfId="0" applyNumberFormat="1" applyFont="1" applyFill="1" applyBorder="1"/>
    <xf numFmtId="3" fontId="18" fillId="3" borderId="16" xfId="0" applyNumberFormat="1" applyFont="1" applyFill="1" applyBorder="1" applyAlignment="1">
      <alignment vertical="center"/>
    </xf>
    <xf numFmtId="3" fontId="18" fillId="3" borderId="29" xfId="0" applyNumberFormat="1" applyFont="1" applyFill="1" applyBorder="1" applyAlignment="1">
      <alignment vertical="center"/>
    </xf>
    <xf numFmtId="3" fontId="18" fillId="3" borderId="4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3" fontId="17" fillId="2" borderId="0" xfId="0" applyNumberFormat="1" applyFont="1" applyFill="1" applyBorder="1" applyAlignment="1">
      <alignment horizontal="right"/>
    </xf>
    <xf numFmtId="3" fontId="17" fillId="11" borderId="0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vertical="center"/>
    </xf>
    <xf numFmtId="3" fontId="18" fillId="0" borderId="7" xfId="0" applyNumberFormat="1" applyFont="1" applyFill="1" applyBorder="1"/>
    <xf numFmtId="0" fontId="25" fillId="0" borderId="0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NumberFormat="1" applyFont="1" applyFill="1" applyBorder="1" applyAlignment="1" applyProtection="1">
      <alignment horizontal="right" vertical="top" wrapText="1"/>
      <protection locked="0"/>
    </xf>
    <xf numFmtId="0" fontId="25" fillId="0" borderId="0" xfId="0" applyNumberFormat="1" applyFont="1" applyFill="1" applyBorder="1" applyAlignment="1" applyProtection="1">
      <alignment horizontal="left" vertical="top" wrapText="1"/>
      <protection locked="0"/>
    </xf>
    <xf numFmtId="3" fontId="25" fillId="0" borderId="0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>
      <alignment vertical="center"/>
    </xf>
    <xf numFmtId="0" fontId="25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3" fontId="27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54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Fill="1" applyBorder="1" applyAlignment="1">
      <alignment horizontal="right" wrapText="1"/>
    </xf>
    <xf numFmtId="0" fontId="34" fillId="0" borderId="0" xfId="0" applyFont="1" applyFill="1" applyBorder="1" applyAlignment="1">
      <alignment wrapText="1"/>
    </xf>
    <xf numFmtId="3" fontId="23" fillId="0" borderId="0" xfId="0" applyNumberFormat="1" applyFont="1" applyFill="1" applyBorder="1" applyAlignment="1">
      <alignment horizontal="center"/>
    </xf>
    <xf numFmtId="3" fontId="17" fillId="0" borderId="0" xfId="0" applyNumberFormat="1" applyFont="1" applyFill="1" applyBorder="1"/>
    <xf numFmtId="3" fontId="3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0" fontId="35" fillId="0" borderId="0" xfId="0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6" fillId="0" borderId="0" xfId="0" applyNumberFormat="1" applyFont="1" applyFill="1" applyBorder="1"/>
    <xf numFmtId="0" fontId="3" fillId="6" borderId="15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27" xfId="0" applyFont="1" applyFill="1" applyBorder="1" applyAlignment="1">
      <alignment wrapText="1"/>
    </xf>
    <xf numFmtId="3" fontId="0" fillId="0" borderId="0" xfId="0" applyNumberFormat="1" applyFill="1"/>
    <xf numFmtId="0" fontId="33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4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34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4" xfId="0" applyNumberFormat="1" applyFont="1" applyFill="1" applyBorder="1" applyAlignment="1" applyProtection="1">
      <alignment horizontal="left" vertical="center" wrapText="1"/>
      <protection locked="0"/>
    </xf>
    <xf numFmtId="3" fontId="33" fillId="13" borderId="34" xfId="0" applyNumberFormat="1" applyFont="1" applyFill="1" applyBorder="1" applyAlignment="1" applyProtection="1">
      <alignment horizontal="right" vertical="center" wrapText="1"/>
      <protection locked="0"/>
    </xf>
    <xf numFmtId="3" fontId="33" fillId="13" borderId="46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>
      <alignment vertical="center"/>
    </xf>
    <xf numFmtId="0" fontId="33" fillId="12" borderId="47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32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2" xfId="0" applyNumberFormat="1" applyFont="1" applyFill="1" applyBorder="1" applyAlignment="1" applyProtection="1">
      <alignment horizontal="left" vertical="center" wrapText="1"/>
      <protection locked="0"/>
    </xf>
    <xf numFmtId="3" fontId="33" fillId="12" borderId="32" xfId="0" applyNumberFormat="1" applyFont="1" applyFill="1" applyBorder="1" applyAlignment="1" applyProtection="1">
      <alignment horizontal="right" vertical="center" wrapText="1"/>
      <protection locked="0"/>
    </xf>
    <xf numFmtId="3" fontId="33" fillId="12" borderId="48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2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32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2" xfId="0" applyNumberFormat="1" applyFont="1" applyFill="1" applyBorder="1" applyAlignment="1" applyProtection="1">
      <alignment horizontal="left" vertical="center" wrapText="1"/>
      <protection locked="0"/>
    </xf>
    <xf numFmtId="3" fontId="33" fillId="13" borderId="32" xfId="0" applyNumberFormat="1" applyFont="1" applyFill="1" applyBorder="1" applyAlignment="1" applyProtection="1">
      <alignment horizontal="right" vertical="center" wrapText="1"/>
      <protection locked="0"/>
    </xf>
    <xf numFmtId="3" fontId="33" fillId="13" borderId="48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49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5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35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5" xfId="0" applyNumberFormat="1" applyFont="1" applyFill="1" applyBorder="1" applyAlignment="1" applyProtection="1">
      <alignment horizontal="left" vertical="center" wrapText="1"/>
      <protection locked="0"/>
    </xf>
    <xf numFmtId="3" fontId="33" fillId="13" borderId="35" xfId="0" applyNumberFormat="1" applyFont="1" applyFill="1" applyBorder="1" applyAlignment="1" applyProtection="1">
      <alignment horizontal="right" vertical="center" wrapText="1"/>
      <protection locked="0"/>
    </xf>
    <xf numFmtId="3" fontId="33" fillId="13" borderId="50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51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52" xfId="0" applyNumberFormat="1" applyFont="1" applyFill="1" applyBorder="1" applyAlignment="1" applyProtection="1">
      <alignment horizontal="right" vertical="center" wrapText="1"/>
      <protection locked="0"/>
    </xf>
    <xf numFmtId="0" fontId="33" fillId="13" borderId="52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52" xfId="0" applyNumberFormat="1" applyFont="1" applyFill="1" applyBorder="1" applyAlignment="1" applyProtection="1">
      <alignment horizontal="left" vertical="center" wrapText="1"/>
      <protection locked="0"/>
    </xf>
    <xf numFmtId="3" fontId="33" fillId="13" borderId="52" xfId="0" applyNumberFormat="1" applyFont="1" applyFill="1" applyBorder="1" applyAlignment="1" applyProtection="1">
      <alignment horizontal="right" vertical="center" wrapText="1"/>
      <protection locked="0"/>
    </xf>
    <xf numFmtId="3" fontId="33" fillId="13" borderId="53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45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4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4" xfId="0" applyNumberFormat="1" applyFont="1" applyFill="1" applyBorder="1" applyAlignment="1" applyProtection="1">
      <alignment horizontal="left" vertical="center" wrapText="1"/>
      <protection locked="0"/>
    </xf>
    <xf numFmtId="3" fontId="33" fillId="12" borderId="34" xfId="0" applyNumberFormat="1" applyFont="1" applyFill="1" applyBorder="1" applyAlignment="1" applyProtection="1">
      <alignment horizontal="right" vertical="center" wrapText="1"/>
      <protection locked="0"/>
    </xf>
    <xf numFmtId="3" fontId="33" fillId="12" borderId="46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49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5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35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35" xfId="0" applyNumberFormat="1" applyFont="1" applyFill="1" applyBorder="1" applyAlignment="1" applyProtection="1">
      <alignment horizontal="left" vertical="center" wrapText="1"/>
      <protection locked="0"/>
    </xf>
    <xf numFmtId="3" fontId="33" fillId="12" borderId="35" xfId="0" applyNumberFormat="1" applyFont="1" applyFill="1" applyBorder="1" applyAlignment="1" applyProtection="1">
      <alignment horizontal="right" vertical="center" wrapText="1"/>
      <protection locked="0"/>
    </xf>
    <xf numFmtId="3" fontId="33" fillId="12" borderId="50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1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52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2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52" xfId="0" applyNumberFormat="1" applyFont="1" applyFill="1" applyBorder="1" applyAlignment="1" applyProtection="1">
      <alignment horizontal="left" vertical="center" wrapText="1"/>
      <protection locked="0"/>
    </xf>
    <xf numFmtId="3" fontId="33" fillId="12" borderId="52" xfId="0" applyNumberFormat="1" applyFont="1" applyFill="1" applyBorder="1" applyAlignment="1" applyProtection="1">
      <alignment horizontal="right" vertical="center" wrapText="1"/>
      <protection locked="0"/>
    </xf>
    <xf numFmtId="3" fontId="33" fillId="12" borderId="53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8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59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9" xfId="0" applyNumberFormat="1" applyFont="1" applyFill="1" applyBorder="1" applyAlignment="1" applyProtection="1">
      <alignment horizontal="center" vertical="center" wrapText="1"/>
      <protection locked="0"/>
    </xf>
    <xf numFmtId="0" fontId="33" fillId="12" borderId="59" xfId="0" applyNumberFormat="1" applyFont="1" applyFill="1" applyBorder="1" applyAlignment="1" applyProtection="1">
      <alignment horizontal="left" vertical="center" wrapText="1"/>
      <protection locked="0"/>
    </xf>
    <xf numFmtId="3" fontId="33" fillId="12" borderId="59" xfId="0" applyNumberFormat="1" applyFont="1" applyFill="1" applyBorder="1" applyAlignment="1" applyProtection="1">
      <alignment horizontal="right" vertical="center" wrapText="1"/>
      <protection locked="0"/>
    </xf>
    <xf numFmtId="3" fontId="33" fillId="12" borderId="60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2" xfId="0" applyNumberFormat="1" applyFont="1" applyFill="1" applyBorder="1" applyAlignment="1" applyProtection="1">
      <alignment horizontal="left" vertical="center" wrapText="1"/>
      <protection locked="0"/>
    </xf>
    <xf numFmtId="3" fontId="33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5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6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57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62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63" xfId="0" applyNumberFormat="1" applyFont="1" applyFill="1" applyBorder="1" applyAlignment="1" applyProtection="1">
      <alignment horizontal="right" vertical="center" wrapText="1"/>
      <protection locked="0"/>
    </xf>
    <xf numFmtId="0" fontId="33" fillId="12" borderId="64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2" xfId="0" applyNumberFormat="1" applyFont="1" applyFill="1" applyBorder="1"/>
    <xf numFmtId="3" fontId="18" fillId="0" borderId="65" xfId="0" applyNumberFormat="1" applyFont="1" applyFill="1" applyBorder="1"/>
    <xf numFmtId="0" fontId="26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9" fillId="12" borderId="32" xfId="0" applyNumberFormat="1" applyFont="1" applyFill="1" applyBorder="1" applyAlignment="1" applyProtection="1">
      <alignment horizontal="right" vertical="center" wrapText="1"/>
      <protection locked="0"/>
    </xf>
    <xf numFmtId="49" fontId="29" fillId="0" borderId="10" xfId="0" applyNumberFormat="1" applyFont="1" applyFill="1" applyBorder="1" applyAlignment="1">
      <alignment horizontal="right" wrapText="1"/>
    </xf>
    <xf numFmtId="49" fontId="29" fillId="0" borderId="9" xfId="0" applyNumberFormat="1" applyFont="1" applyFill="1" applyBorder="1" applyAlignment="1">
      <alignment horizontal="right" wrapText="1"/>
    </xf>
    <xf numFmtId="3" fontId="3" fillId="0" borderId="72" xfId="0" applyNumberFormat="1" applyFont="1" applyFill="1" applyBorder="1" applyAlignment="1">
      <alignment horizontal="right" wrapText="1"/>
    </xf>
    <xf numFmtId="3" fontId="3" fillId="0" borderId="8" xfId="0" applyNumberFormat="1" applyFont="1" applyFill="1" applyBorder="1" applyAlignment="1">
      <alignment horizontal="right" wrapText="1"/>
    </xf>
    <xf numFmtId="0" fontId="3" fillId="6" borderId="17" xfId="0" applyFont="1" applyFill="1" applyBorder="1" applyAlignment="1">
      <alignment horizontal="left" wrapText="1"/>
    </xf>
    <xf numFmtId="0" fontId="3" fillId="6" borderId="15" xfId="0" applyFont="1" applyFill="1" applyBorder="1" applyAlignment="1">
      <alignment horizontal="left" wrapText="1"/>
    </xf>
    <xf numFmtId="3" fontId="3" fillId="6" borderId="71" xfId="0" applyNumberFormat="1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3" fontId="3" fillId="0" borderId="72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28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29" fillId="8" borderId="10" xfId="0" applyNumberFormat="1" applyFont="1" applyFill="1" applyBorder="1" applyAlignment="1">
      <alignment horizontal="right" wrapText="1"/>
    </xf>
    <xf numFmtId="49" fontId="29" fillId="8" borderId="9" xfId="0" applyNumberFormat="1" applyFont="1" applyFill="1" applyBorder="1" applyAlignment="1">
      <alignment horizontal="right" wrapText="1"/>
    </xf>
    <xf numFmtId="3" fontId="3" fillId="8" borderId="72" xfId="0" applyNumberFormat="1" applyFont="1" applyFill="1" applyBorder="1" applyAlignment="1">
      <alignment horizontal="right" wrapText="1"/>
    </xf>
    <xf numFmtId="3" fontId="3" fillId="8" borderId="8" xfId="0" applyNumberFormat="1" applyFont="1" applyFill="1" applyBorder="1" applyAlignment="1">
      <alignment horizontal="right" wrapText="1"/>
    </xf>
    <xf numFmtId="0" fontId="3" fillId="7" borderId="18" xfId="0" applyFont="1" applyFill="1" applyBorder="1" applyAlignment="1">
      <alignment horizontal="left" wrapText="1"/>
    </xf>
    <xf numFmtId="0" fontId="3" fillId="7" borderId="25" xfId="0" applyFont="1" applyFill="1" applyBorder="1" applyAlignment="1">
      <alignment horizontal="left" wrapText="1"/>
    </xf>
    <xf numFmtId="3" fontId="3" fillId="7" borderId="73" xfId="0" applyNumberFormat="1" applyFont="1" applyFill="1" applyBorder="1" applyAlignment="1">
      <alignment horizontal="center" wrapText="1"/>
    </xf>
    <xf numFmtId="3" fontId="3" fillId="7" borderId="30" xfId="0" applyNumberFormat="1" applyFont="1" applyFill="1" applyBorder="1" applyAlignment="1">
      <alignment horizontal="center" wrapText="1"/>
    </xf>
    <xf numFmtId="3" fontId="3" fillId="5" borderId="29" xfId="0" applyNumberFormat="1" applyFont="1" applyFill="1" applyBorder="1" applyAlignment="1">
      <alignment horizontal="center" wrapText="1"/>
    </xf>
    <xf numFmtId="0" fontId="3" fillId="5" borderId="61" xfId="0" applyFont="1" applyFill="1" applyBorder="1" applyAlignment="1">
      <alignment horizontal="center" wrapText="1"/>
    </xf>
    <xf numFmtId="49" fontId="29" fillId="2" borderId="10" xfId="0" applyNumberFormat="1" applyFont="1" applyFill="1" applyBorder="1" applyAlignment="1">
      <alignment horizontal="right" wrapText="1"/>
    </xf>
    <xf numFmtId="49" fontId="29" fillId="2" borderId="9" xfId="0" applyNumberFormat="1" applyFont="1" applyFill="1" applyBorder="1" applyAlignment="1">
      <alignment horizontal="right" wrapText="1"/>
    </xf>
    <xf numFmtId="3" fontId="3" fillId="2" borderId="72" xfId="0" applyNumberFormat="1" applyFont="1" applyFill="1" applyBorder="1" applyAlignment="1">
      <alignment horizontal="right" wrapText="1"/>
    </xf>
    <xf numFmtId="3" fontId="3" fillId="2" borderId="8" xfId="0" applyNumberFormat="1" applyFont="1" applyFill="1" applyBorder="1" applyAlignment="1">
      <alignment horizontal="right" wrapText="1"/>
    </xf>
    <xf numFmtId="0" fontId="25" fillId="9" borderId="38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40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41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42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37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42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43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66" xfId="0" applyNumberFormat="1" applyFont="1" applyFill="1" applyBorder="1" applyAlignment="1" applyProtection="1">
      <alignment horizontal="left" vertical="center" wrapText="1"/>
      <protection locked="0"/>
    </xf>
    <xf numFmtId="0" fontId="2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31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32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wrapText="1"/>
    </xf>
  </cellXfs>
  <cellStyles count="4">
    <cellStyle name="Normální" xfId="0" builtinId="0"/>
    <cellStyle name="Normální 2" xfId="1"/>
    <cellStyle name="Normální 3" xfId="2"/>
    <cellStyle name="Normální 3 2" xfId="3"/>
  </cellStyles>
  <dxfs count="0"/>
  <tableStyles count="0" defaultTableStyle="TableStyleMedium2" defaultPivotStyle="PivotStyleLight16"/>
  <colors>
    <mruColors>
      <color rgb="FFC4BD97"/>
      <color rgb="FF99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29</xdr:row>
      <xdr:rowOff>27214</xdr:rowOff>
    </xdr:from>
    <xdr:to>
      <xdr:col>6</xdr:col>
      <xdr:colOff>476251</xdr:colOff>
      <xdr:row>29</xdr:row>
      <xdr:rowOff>244929</xdr:rowOff>
    </xdr:to>
    <xdr:cxnSp macro="">
      <xdr:nvCxnSpPr>
        <xdr:cNvPr id="5" name="Přímá spojnice se šipkou 4"/>
        <xdr:cNvCxnSpPr/>
      </xdr:nvCxnSpPr>
      <xdr:spPr bwMode="auto">
        <a:xfrm flipH="1">
          <a:off x="8305800" y="16600714"/>
          <a:ext cx="1" cy="179615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472440</xdr:colOff>
      <xdr:row>29</xdr:row>
      <xdr:rowOff>27214</xdr:rowOff>
    </xdr:from>
    <xdr:to>
      <xdr:col>6</xdr:col>
      <xdr:colOff>472441</xdr:colOff>
      <xdr:row>30</xdr:row>
      <xdr:rowOff>3629</xdr:rowOff>
    </xdr:to>
    <xdr:cxnSp macro="">
      <xdr:nvCxnSpPr>
        <xdr:cNvPr id="10" name="Přímá spojnice se šipkou 9"/>
        <xdr:cNvCxnSpPr/>
      </xdr:nvCxnSpPr>
      <xdr:spPr bwMode="auto">
        <a:xfrm flipH="1">
          <a:off x="9549765" y="16838839"/>
          <a:ext cx="1" cy="185965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483870</xdr:colOff>
      <xdr:row>30</xdr:row>
      <xdr:rowOff>27214</xdr:rowOff>
    </xdr:from>
    <xdr:to>
      <xdr:col>6</xdr:col>
      <xdr:colOff>483871</xdr:colOff>
      <xdr:row>31</xdr:row>
      <xdr:rowOff>3629</xdr:rowOff>
    </xdr:to>
    <xdr:cxnSp macro="">
      <xdr:nvCxnSpPr>
        <xdr:cNvPr id="4" name="Přímá spojnice se šipkou 3"/>
        <xdr:cNvCxnSpPr/>
      </xdr:nvCxnSpPr>
      <xdr:spPr bwMode="auto">
        <a:xfrm flipH="1">
          <a:off x="9818370" y="14985274"/>
          <a:ext cx="1" cy="182155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481965</xdr:colOff>
      <xdr:row>30</xdr:row>
      <xdr:rowOff>27214</xdr:rowOff>
    </xdr:from>
    <xdr:to>
      <xdr:col>6</xdr:col>
      <xdr:colOff>481966</xdr:colOff>
      <xdr:row>31</xdr:row>
      <xdr:rowOff>3629</xdr:rowOff>
    </xdr:to>
    <xdr:cxnSp macro="">
      <xdr:nvCxnSpPr>
        <xdr:cNvPr id="6" name="Přímá spojnice se šipkou 5"/>
        <xdr:cNvCxnSpPr/>
      </xdr:nvCxnSpPr>
      <xdr:spPr bwMode="auto">
        <a:xfrm flipH="1">
          <a:off x="9816465" y="14985274"/>
          <a:ext cx="1" cy="182155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1" zoomScale="85" zoomScaleNormal="85" workbookViewId="0">
      <selection activeCell="H43" sqref="H43"/>
    </sheetView>
  </sheetViews>
  <sheetFormatPr defaultRowHeight="12.75" x14ac:dyDescent="0.2"/>
  <cols>
    <col min="1" max="1" width="60" customWidth="1"/>
    <col min="2" max="2" width="16.42578125" customWidth="1"/>
    <col min="3" max="3" width="18" customWidth="1"/>
    <col min="4" max="4" width="15.85546875" customWidth="1"/>
    <col min="5" max="5" width="16.28515625" customWidth="1"/>
    <col min="6" max="6" width="13.5703125" customWidth="1"/>
    <col min="7" max="7" width="16" customWidth="1"/>
    <col min="10" max="10" width="17.28515625" customWidth="1"/>
    <col min="248" max="248" width="57.42578125" customWidth="1"/>
    <col min="249" max="249" width="13.85546875" customWidth="1"/>
    <col min="250" max="250" width="12.42578125" customWidth="1"/>
    <col min="251" max="252" width="13.5703125" customWidth="1"/>
    <col min="253" max="253" width="12.28515625" customWidth="1"/>
    <col min="254" max="254" width="13.42578125" customWidth="1"/>
    <col min="255" max="255" width="14.5703125" customWidth="1"/>
    <col min="256" max="256" width="11.42578125" customWidth="1"/>
    <col min="257" max="257" width="14" customWidth="1"/>
    <col min="258" max="258" width="15.42578125" customWidth="1"/>
    <col min="259" max="259" width="11.42578125" customWidth="1"/>
    <col min="260" max="260" width="14.42578125" customWidth="1"/>
    <col min="261" max="261" width="11.42578125" customWidth="1"/>
    <col min="262" max="262" width="10.85546875" customWidth="1"/>
    <col min="263" max="263" width="14.140625" customWidth="1"/>
    <col min="504" max="504" width="57.42578125" customWidth="1"/>
    <col min="505" max="505" width="13.85546875" customWidth="1"/>
    <col min="506" max="506" width="12.42578125" customWidth="1"/>
    <col min="507" max="508" width="13.5703125" customWidth="1"/>
    <col min="509" max="509" width="12.28515625" customWidth="1"/>
    <col min="510" max="510" width="13.42578125" customWidth="1"/>
    <col min="511" max="511" width="14.5703125" customWidth="1"/>
    <col min="512" max="512" width="11.42578125" customWidth="1"/>
    <col min="513" max="513" width="14" customWidth="1"/>
    <col min="514" max="514" width="15.42578125" customWidth="1"/>
    <col min="515" max="515" width="11.42578125" customWidth="1"/>
    <col min="516" max="516" width="14.42578125" customWidth="1"/>
    <col min="517" max="517" width="11.42578125" customWidth="1"/>
    <col min="518" max="518" width="10.85546875" customWidth="1"/>
    <col min="519" max="519" width="14.140625" customWidth="1"/>
    <col min="760" max="760" width="57.42578125" customWidth="1"/>
    <col min="761" max="761" width="13.85546875" customWidth="1"/>
    <col min="762" max="762" width="12.42578125" customWidth="1"/>
    <col min="763" max="764" width="13.5703125" customWidth="1"/>
    <col min="765" max="765" width="12.28515625" customWidth="1"/>
    <col min="766" max="766" width="13.42578125" customWidth="1"/>
    <col min="767" max="767" width="14.5703125" customWidth="1"/>
    <col min="768" max="768" width="11.42578125" customWidth="1"/>
    <col min="769" max="769" width="14" customWidth="1"/>
    <col min="770" max="770" width="15.42578125" customWidth="1"/>
    <col min="771" max="771" width="11.42578125" customWidth="1"/>
    <col min="772" max="772" width="14.42578125" customWidth="1"/>
    <col min="773" max="773" width="11.42578125" customWidth="1"/>
    <col min="774" max="774" width="10.85546875" customWidth="1"/>
    <col min="775" max="775" width="14.140625" customWidth="1"/>
    <col min="1016" max="1016" width="57.42578125" customWidth="1"/>
    <col min="1017" max="1017" width="13.85546875" customWidth="1"/>
    <col min="1018" max="1018" width="12.42578125" customWidth="1"/>
    <col min="1019" max="1020" width="13.5703125" customWidth="1"/>
    <col min="1021" max="1021" width="12.28515625" customWidth="1"/>
    <col min="1022" max="1022" width="13.42578125" customWidth="1"/>
    <col min="1023" max="1023" width="14.5703125" customWidth="1"/>
    <col min="1024" max="1024" width="11.42578125" customWidth="1"/>
    <col min="1025" max="1025" width="14" customWidth="1"/>
    <col min="1026" max="1026" width="15.42578125" customWidth="1"/>
    <col min="1027" max="1027" width="11.42578125" customWidth="1"/>
    <col min="1028" max="1028" width="14.42578125" customWidth="1"/>
    <col min="1029" max="1029" width="11.42578125" customWidth="1"/>
    <col min="1030" max="1030" width="10.85546875" customWidth="1"/>
    <col min="1031" max="1031" width="14.140625" customWidth="1"/>
    <col min="1272" max="1272" width="57.42578125" customWidth="1"/>
    <col min="1273" max="1273" width="13.85546875" customWidth="1"/>
    <col min="1274" max="1274" width="12.42578125" customWidth="1"/>
    <col min="1275" max="1276" width="13.5703125" customWidth="1"/>
    <col min="1277" max="1277" width="12.28515625" customWidth="1"/>
    <col min="1278" max="1278" width="13.42578125" customWidth="1"/>
    <col min="1279" max="1279" width="14.5703125" customWidth="1"/>
    <col min="1280" max="1280" width="11.42578125" customWidth="1"/>
    <col min="1281" max="1281" width="14" customWidth="1"/>
    <col min="1282" max="1282" width="15.42578125" customWidth="1"/>
    <col min="1283" max="1283" width="11.42578125" customWidth="1"/>
    <col min="1284" max="1284" width="14.42578125" customWidth="1"/>
    <col min="1285" max="1285" width="11.42578125" customWidth="1"/>
    <col min="1286" max="1286" width="10.85546875" customWidth="1"/>
    <col min="1287" max="1287" width="14.140625" customWidth="1"/>
    <col min="1528" max="1528" width="57.42578125" customWidth="1"/>
    <col min="1529" max="1529" width="13.85546875" customWidth="1"/>
    <col min="1530" max="1530" width="12.42578125" customWidth="1"/>
    <col min="1531" max="1532" width="13.5703125" customWidth="1"/>
    <col min="1533" max="1533" width="12.28515625" customWidth="1"/>
    <col min="1534" max="1534" width="13.42578125" customWidth="1"/>
    <col min="1535" max="1535" width="14.5703125" customWidth="1"/>
    <col min="1536" max="1536" width="11.42578125" customWidth="1"/>
    <col min="1537" max="1537" width="14" customWidth="1"/>
    <col min="1538" max="1538" width="15.42578125" customWidth="1"/>
    <col min="1539" max="1539" width="11.42578125" customWidth="1"/>
    <col min="1540" max="1540" width="14.42578125" customWidth="1"/>
    <col min="1541" max="1541" width="11.42578125" customWidth="1"/>
    <col min="1542" max="1542" width="10.85546875" customWidth="1"/>
    <col min="1543" max="1543" width="14.140625" customWidth="1"/>
    <col min="1784" max="1784" width="57.42578125" customWidth="1"/>
    <col min="1785" max="1785" width="13.85546875" customWidth="1"/>
    <col min="1786" max="1786" width="12.42578125" customWidth="1"/>
    <col min="1787" max="1788" width="13.5703125" customWidth="1"/>
    <col min="1789" max="1789" width="12.28515625" customWidth="1"/>
    <col min="1790" max="1790" width="13.42578125" customWidth="1"/>
    <col min="1791" max="1791" width="14.5703125" customWidth="1"/>
    <col min="1792" max="1792" width="11.42578125" customWidth="1"/>
    <col min="1793" max="1793" width="14" customWidth="1"/>
    <col min="1794" max="1794" width="15.42578125" customWidth="1"/>
    <col min="1795" max="1795" width="11.42578125" customWidth="1"/>
    <col min="1796" max="1796" width="14.42578125" customWidth="1"/>
    <col min="1797" max="1797" width="11.42578125" customWidth="1"/>
    <col min="1798" max="1798" width="10.85546875" customWidth="1"/>
    <col min="1799" max="1799" width="14.140625" customWidth="1"/>
    <col min="2040" max="2040" width="57.42578125" customWidth="1"/>
    <col min="2041" max="2041" width="13.85546875" customWidth="1"/>
    <col min="2042" max="2042" width="12.42578125" customWidth="1"/>
    <col min="2043" max="2044" width="13.5703125" customWidth="1"/>
    <col min="2045" max="2045" width="12.28515625" customWidth="1"/>
    <col min="2046" max="2046" width="13.42578125" customWidth="1"/>
    <col min="2047" max="2047" width="14.5703125" customWidth="1"/>
    <col min="2048" max="2048" width="11.42578125" customWidth="1"/>
    <col min="2049" max="2049" width="14" customWidth="1"/>
    <col min="2050" max="2050" width="15.42578125" customWidth="1"/>
    <col min="2051" max="2051" width="11.42578125" customWidth="1"/>
    <col min="2052" max="2052" width="14.42578125" customWidth="1"/>
    <col min="2053" max="2053" width="11.42578125" customWidth="1"/>
    <col min="2054" max="2054" width="10.85546875" customWidth="1"/>
    <col min="2055" max="2055" width="14.140625" customWidth="1"/>
    <col min="2296" max="2296" width="57.42578125" customWidth="1"/>
    <col min="2297" max="2297" width="13.85546875" customWidth="1"/>
    <col min="2298" max="2298" width="12.42578125" customWidth="1"/>
    <col min="2299" max="2300" width="13.5703125" customWidth="1"/>
    <col min="2301" max="2301" width="12.28515625" customWidth="1"/>
    <col min="2302" max="2302" width="13.42578125" customWidth="1"/>
    <col min="2303" max="2303" width="14.5703125" customWidth="1"/>
    <col min="2304" max="2304" width="11.42578125" customWidth="1"/>
    <col min="2305" max="2305" width="14" customWidth="1"/>
    <col min="2306" max="2306" width="15.42578125" customWidth="1"/>
    <col min="2307" max="2307" width="11.42578125" customWidth="1"/>
    <col min="2308" max="2308" width="14.42578125" customWidth="1"/>
    <col min="2309" max="2309" width="11.42578125" customWidth="1"/>
    <col min="2310" max="2310" width="10.85546875" customWidth="1"/>
    <col min="2311" max="2311" width="14.140625" customWidth="1"/>
    <col min="2552" max="2552" width="57.42578125" customWidth="1"/>
    <col min="2553" max="2553" width="13.85546875" customWidth="1"/>
    <col min="2554" max="2554" width="12.42578125" customWidth="1"/>
    <col min="2555" max="2556" width="13.5703125" customWidth="1"/>
    <col min="2557" max="2557" width="12.28515625" customWidth="1"/>
    <col min="2558" max="2558" width="13.42578125" customWidth="1"/>
    <col min="2559" max="2559" width="14.5703125" customWidth="1"/>
    <col min="2560" max="2560" width="11.42578125" customWidth="1"/>
    <col min="2561" max="2561" width="14" customWidth="1"/>
    <col min="2562" max="2562" width="15.42578125" customWidth="1"/>
    <col min="2563" max="2563" width="11.42578125" customWidth="1"/>
    <col min="2564" max="2564" width="14.42578125" customWidth="1"/>
    <col min="2565" max="2565" width="11.42578125" customWidth="1"/>
    <col min="2566" max="2566" width="10.85546875" customWidth="1"/>
    <col min="2567" max="2567" width="14.140625" customWidth="1"/>
    <col min="2808" max="2808" width="57.42578125" customWidth="1"/>
    <col min="2809" max="2809" width="13.85546875" customWidth="1"/>
    <col min="2810" max="2810" width="12.42578125" customWidth="1"/>
    <col min="2811" max="2812" width="13.5703125" customWidth="1"/>
    <col min="2813" max="2813" width="12.28515625" customWidth="1"/>
    <col min="2814" max="2814" width="13.42578125" customWidth="1"/>
    <col min="2815" max="2815" width="14.5703125" customWidth="1"/>
    <col min="2816" max="2816" width="11.42578125" customWidth="1"/>
    <col min="2817" max="2817" width="14" customWidth="1"/>
    <col min="2818" max="2818" width="15.42578125" customWidth="1"/>
    <col min="2819" max="2819" width="11.42578125" customWidth="1"/>
    <col min="2820" max="2820" width="14.42578125" customWidth="1"/>
    <col min="2821" max="2821" width="11.42578125" customWidth="1"/>
    <col min="2822" max="2822" width="10.85546875" customWidth="1"/>
    <col min="2823" max="2823" width="14.140625" customWidth="1"/>
    <col min="3064" max="3064" width="57.42578125" customWidth="1"/>
    <col min="3065" max="3065" width="13.85546875" customWidth="1"/>
    <col min="3066" max="3066" width="12.42578125" customWidth="1"/>
    <col min="3067" max="3068" width="13.5703125" customWidth="1"/>
    <col min="3069" max="3069" width="12.28515625" customWidth="1"/>
    <col min="3070" max="3070" width="13.42578125" customWidth="1"/>
    <col min="3071" max="3071" width="14.5703125" customWidth="1"/>
    <col min="3072" max="3072" width="11.42578125" customWidth="1"/>
    <col min="3073" max="3073" width="14" customWidth="1"/>
    <col min="3074" max="3074" width="15.42578125" customWidth="1"/>
    <col min="3075" max="3075" width="11.42578125" customWidth="1"/>
    <col min="3076" max="3076" width="14.42578125" customWidth="1"/>
    <col min="3077" max="3077" width="11.42578125" customWidth="1"/>
    <col min="3078" max="3078" width="10.85546875" customWidth="1"/>
    <col min="3079" max="3079" width="14.140625" customWidth="1"/>
    <col min="3320" max="3320" width="57.42578125" customWidth="1"/>
    <col min="3321" max="3321" width="13.85546875" customWidth="1"/>
    <col min="3322" max="3322" width="12.42578125" customWidth="1"/>
    <col min="3323" max="3324" width="13.5703125" customWidth="1"/>
    <col min="3325" max="3325" width="12.28515625" customWidth="1"/>
    <col min="3326" max="3326" width="13.42578125" customWidth="1"/>
    <col min="3327" max="3327" width="14.5703125" customWidth="1"/>
    <col min="3328" max="3328" width="11.42578125" customWidth="1"/>
    <col min="3329" max="3329" width="14" customWidth="1"/>
    <col min="3330" max="3330" width="15.42578125" customWidth="1"/>
    <col min="3331" max="3331" width="11.42578125" customWidth="1"/>
    <col min="3332" max="3332" width="14.42578125" customWidth="1"/>
    <col min="3333" max="3333" width="11.42578125" customWidth="1"/>
    <col min="3334" max="3334" width="10.85546875" customWidth="1"/>
    <col min="3335" max="3335" width="14.140625" customWidth="1"/>
    <col min="3576" max="3576" width="57.42578125" customWidth="1"/>
    <col min="3577" max="3577" width="13.85546875" customWidth="1"/>
    <col min="3578" max="3578" width="12.42578125" customWidth="1"/>
    <col min="3579" max="3580" width="13.5703125" customWidth="1"/>
    <col min="3581" max="3581" width="12.28515625" customWidth="1"/>
    <col min="3582" max="3582" width="13.42578125" customWidth="1"/>
    <col min="3583" max="3583" width="14.5703125" customWidth="1"/>
    <col min="3584" max="3584" width="11.42578125" customWidth="1"/>
    <col min="3585" max="3585" width="14" customWidth="1"/>
    <col min="3586" max="3586" width="15.42578125" customWidth="1"/>
    <col min="3587" max="3587" width="11.42578125" customWidth="1"/>
    <col min="3588" max="3588" width="14.42578125" customWidth="1"/>
    <col min="3589" max="3589" width="11.42578125" customWidth="1"/>
    <col min="3590" max="3590" width="10.85546875" customWidth="1"/>
    <col min="3591" max="3591" width="14.140625" customWidth="1"/>
    <col min="3832" max="3832" width="57.42578125" customWidth="1"/>
    <col min="3833" max="3833" width="13.85546875" customWidth="1"/>
    <col min="3834" max="3834" width="12.42578125" customWidth="1"/>
    <col min="3835" max="3836" width="13.5703125" customWidth="1"/>
    <col min="3837" max="3837" width="12.28515625" customWidth="1"/>
    <col min="3838" max="3838" width="13.42578125" customWidth="1"/>
    <col min="3839" max="3839" width="14.5703125" customWidth="1"/>
    <col min="3840" max="3840" width="11.42578125" customWidth="1"/>
    <col min="3841" max="3841" width="14" customWidth="1"/>
    <col min="3842" max="3842" width="15.42578125" customWidth="1"/>
    <col min="3843" max="3843" width="11.42578125" customWidth="1"/>
    <col min="3844" max="3844" width="14.42578125" customWidth="1"/>
    <col min="3845" max="3845" width="11.42578125" customWidth="1"/>
    <col min="3846" max="3846" width="10.85546875" customWidth="1"/>
    <col min="3847" max="3847" width="14.140625" customWidth="1"/>
    <col min="4088" max="4088" width="57.42578125" customWidth="1"/>
    <col min="4089" max="4089" width="13.85546875" customWidth="1"/>
    <col min="4090" max="4090" width="12.42578125" customWidth="1"/>
    <col min="4091" max="4092" width="13.5703125" customWidth="1"/>
    <col min="4093" max="4093" width="12.28515625" customWidth="1"/>
    <col min="4094" max="4094" width="13.42578125" customWidth="1"/>
    <col min="4095" max="4095" width="14.5703125" customWidth="1"/>
    <col min="4096" max="4096" width="11.42578125" customWidth="1"/>
    <col min="4097" max="4097" width="14" customWidth="1"/>
    <col min="4098" max="4098" width="15.42578125" customWidth="1"/>
    <col min="4099" max="4099" width="11.42578125" customWidth="1"/>
    <col min="4100" max="4100" width="14.42578125" customWidth="1"/>
    <col min="4101" max="4101" width="11.42578125" customWidth="1"/>
    <col min="4102" max="4102" width="10.85546875" customWidth="1"/>
    <col min="4103" max="4103" width="14.140625" customWidth="1"/>
    <col min="4344" max="4344" width="57.42578125" customWidth="1"/>
    <col min="4345" max="4345" width="13.85546875" customWidth="1"/>
    <col min="4346" max="4346" width="12.42578125" customWidth="1"/>
    <col min="4347" max="4348" width="13.5703125" customWidth="1"/>
    <col min="4349" max="4349" width="12.28515625" customWidth="1"/>
    <col min="4350" max="4350" width="13.42578125" customWidth="1"/>
    <col min="4351" max="4351" width="14.5703125" customWidth="1"/>
    <col min="4352" max="4352" width="11.42578125" customWidth="1"/>
    <col min="4353" max="4353" width="14" customWidth="1"/>
    <col min="4354" max="4354" width="15.42578125" customWidth="1"/>
    <col min="4355" max="4355" width="11.42578125" customWidth="1"/>
    <col min="4356" max="4356" width="14.42578125" customWidth="1"/>
    <col min="4357" max="4357" width="11.42578125" customWidth="1"/>
    <col min="4358" max="4358" width="10.85546875" customWidth="1"/>
    <col min="4359" max="4359" width="14.140625" customWidth="1"/>
    <col min="4600" max="4600" width="57.42578125" customWidth="1"/>
    <col min="4601" max="4601" width="13.85546875" customWidth="1"/>
    <col min="4602" max="4602" width="12.42578125" customWidth="1"/>
    <col min="4603" max="4604" width="13.5703125" customWidth="1"/>
    <col min="4605" max="4605" width="12.28515625" customWidth="1"/>
    <col min="4606" max="4606" width="13.42578125" customWidth="1"/>
    <col min="4607" max="4607" width="14.5703125" customWidth="1"/>
    <col min="4608" max="4608" width="11.42578125" customWidth="1"/>
    <col min="4609" max="4609" width="14" customWidth="1"/>
    <col min="4610" max="4610" width="15.42578125" customWidth="1"/>
    <col min="4611" max="4611" width="11.42578125" customWidth="1"/>
    <col min="4612" max="4612" width="14.42578125" customWidth="1"/>
    <col min="4613" max="4613" width="11.42578125" customWidth="1"/>
    <col min="4614" max="4614" width="10.85546875" customWidth="1"/>
    <col min="4615" max="4615" width="14.140625" customWidth="1"/>
    <col min="4856" max="4856" width="57.42578125" customWidth="1"/>
    <col min="4857" max="4857" width="13.85546875" customWidth="1"/>
    <col min="4858" max="4858" width="12.42578125" customWidth="1"/>
    <col min="4859" max="4860" width="13.5703125" customWidth="1"/>
    <col min="4861" max="4861" width="12.28515625" customWidth="1"/>
    <col min="4862" max="4862" width="13.42578125" customWidth="1"/>
    <col min="4863" max="4863" width="14.5703125" customWidth="1"/>
    <col min="4864" max="4864" width="11.42578125" customWidth="1"/>
    <col min="4865" max="4865" width="14" customWidth="1"/>
    <col min="4866" max="4866" width="15.42578125" customWidth="1"/>
    <col min="4867" max="4867" width="11.42578125" customWidth="1"/>
    <col min="4868" max="4868" width="14.42578125" customWidth="1"/>
    <col min="4869" max="4869" width="11.42578125" customWidth="1"/>
    <col min="4870" max="4870" width="10.85546875" customWidth="1"/>
    <col min="4871" max="4871" width="14.140625" customWidth="1"/>
    <col min="5112" max="5112" width="57.42578125" customWidth="1"/>
    <col min="5113" max="5113" width="13.85546875" customWidth="1"/>
    <col min="5114" max="5114" width="12.42578125" customWidth="1"/>
    <col min="5115" max="5116" width="13.5703125" customWidth="1"/>
    <col min="5117" max="5117" width="12.28515625" customWidth="1"/>
    <col min="5118" max="5118" width="13.42578125" customWidth="1"/>
    <col min="5119" max="5119" width="14.5703125" customWidth="1"/>
    <col min="5120" max="5120" width="11.42578125" customWidth="1"/>
    <col min="5121" max="5121" width="14" customWidth="1"/>
    <col min="5122" max="5122" width="15.42578125" customWidth="1"/>
    <col min="5123" max="5123" width="11.42578125" customWidth="1"/>
    <col min="5124" max="5124" width="14.42578125" customWidth="1"/>
    <col min="5125" max="5125" width="11.42578125" customWidth="1"/>
    <col min="5126" max="5126" width="10.85546875" customWidth="1"/>
    <col min="5127" max="5127" width="14.140625" customWidth="1"/>
    <col min="5368" max="5368" width="57.42578125" customWidth="1"/>
    <col min="5369" max="5369" width="13.85546875" customWidth="1"/>
    <col min="5370" max="5370" width="12.42578125" customWidth="1"/>
    <col min="5371" max="5372" width="13.5703125" customWidth="1"/>
    <col min="5373" max="5373" width="12.28515625" customWidth="1"/>
    <col min="5374" max="5374" width="13.42578125" customWidth="1"/>
    <col min="5375" max="5375" width="14.5703125" customWidth="1"/>
    <col min="5376" max="5376" width="11.42578125" customWidth="1"/>
    <col min="5377" max="5377" width="14" customWidth="1"/>
    <col min="5378" max="5378" width="15.42578125" customWidth="1"/>
    <col min="5379" max="5379" width="11.42578125" customWidth="1"/>
    <col min="5380" max="5380" width="14.42578125" customWidth="1"/>
    <col min="5381" max="5381" width="11.42578125" customWidth="1"/>
    <col min="5382" max="5382" width="10.85546875" customWidth="1"/>
    <col min="5383" max="5383" width="14.140625" customWidth="1"/>
    <col min="5624" max="5624" width="57.42578125" customWidth="1"/>
    <col min="5625" max="5625" width="13.85546875" customWidth="1"/>
    <col min="5626" max="5626" width="12.42578125" customWidth="1"/>
    <col min="5627" max="5628" width="13.5703125" customWidth="1"/>
    <col min="5629" max="5629" width="12.28515625" customWidth="1"/>
    <col min="5630" max="5630" width="13.42578125" customWidth="1"/>
    <col min="5631" max="5631" width="14.5703125" customWidth="1"/>
    <col min="5632" max="5632" width="11.42578125" customWidth="1"/>
    <col min="5633" max="5633" width="14" customWidth="1"/>
    <col min="5634" max="5634" width="15.42578125" customWidth="1"/>
    <col min="5635" max="5635" width="11.42578125" customWidth="1"/>
    <col min="5636" max="5636" width="14.42578125" customWidth="1"/>
    <col min="5637" max="5637" width="11.42578125" customWidth="1"/>
    <col min="5638" max="5638" width="10.85546875" customWidth="1"/>
    <col min="5639" max="5639" width="14.140625" customWidth="1"/>
    <col min="5880" max="5880" width="57.42578125" customWidth="1"/>
    <col min="5881" max="5881" width="13.85546875" customWidth="1"/>
    <col min="5882" max="5882" width="12.42578125" customWidth="1"/>
    <col min="5883" max="5884" width="13.5703125" customWidth="1"/>
    <col min="5885" max="5885" width="12.28515625" customWidth="1"/>
    <col min="5886" max="5886" width="13.42578125" customWidth="1"/>
    <col min="5887" max="5887" width="14.5703125" customWidth="1"/>
    <col min="5888" max="5888" width="11.42578125" customWidth="1"/>
    <col min="5889" max="5889" width="14" customWidth="1"/>
    <col min="5890" max="5890" width="15.42578125" customWidth="1"/>
    <col min="5891" max="5891" width="11.42578125" customWidth="1"/>
    <col min="5892" max="5892" width="14.42578125" customWidth="1"/>
    <col min="5893" max="5893" width="11.42578125" customWidth="1"/>
    <col min="5894" max="5894" width="10.85546875" customWidth="1"/>
    <col min="5895" max="5895" width="14.140625" customWidth="1"/>
    <col min="6136" max="6136" width="57.42578125" customWidth="1"/>
    <col min="6137" max="6137" width="13.85546875" customWidth="1"/>
    <col min="6138" max="6138" width="12.42578125" customWidth="1"/>
    <col min="6139" max="6140" width="13.5703125" customWidth="1"/>
    <col min="6141" max="6141" width="12.28515625" customWidth="1"/>
    <col min="6142" max="6142" width="13.42578125" customWidth="1"/>
    <col min="6143" max="6143" width="14.5703125" customWidth="1"/>
    <col min="6144" max="6144" width="11.42578125" customWidth="1"/>
    <col min="6145" max="6145" width="14" customWidth="1"/>
    <col min="6146" max="6146" width="15.42578125" customWidth="1"/>
    <col min="6147" max="6147" width="11.42578125" customWidth="1"/>
    <col min="6148" max="6148" width="14.42578125" customWidth="1"/>
    <col min="6149" max="6149" width="11.42578125" customWidth="1"/>
    <col min="6150" max="6150" width="10.85546875" customWidth="1"/>
    <col min="6151" max="6151" width="14.140625" customWidth="1"/>
    <col min="6392" max="6392" width="57.42578125" customWidth="1"/>
    <col min="6393" max="6393" width="13.85546875" customWidth="1"/>
    <col min="6394" max="6394" width="12.42578125" customWidth="1"/>
    <col min="6395" max="6396" width="13.5703125" customWidth="1"/>
    <col min="6397" max="6397" width="12.28515625" customWidth="1"/>
    <col min="6398" max="6398" width="13.42578125" customWidth="1"/>
    <col min="6399" max="6399" width="14.5703125" customWidth="1"/>
    <col min="6400" max="6400" width="11.42578125" customWidth="1"/>
    <col min="6401" max="6401" width="14" customWidth="1"/>
    <col min="6402" max="6402" width="15.42578125" customWidth="1"/>
    <col min="6403" max="6403" width="11.42578125" customWidth="1"/>
    <col min="6404" max="6404" width="14.42578125" customWidth="1"/>
    <col min="6405" max="6405" width="11.42578125" customWidth="1"/>
    <col min="6406" max="6406" width="10.85546875" customWidth="1"/>
    <col min="6407" max="6407" width="14.140625" customWidth="1"/>
    <col min="6648" max="6648" width="57.42578125" customWidth="1"/>
    <col min="6649" max="6649" width="13.85546875" customWidth="1"/>
    <col min="6650" max="6650" width="12.42578125" customWidth="1"/>
    <col min="6651" max="6652" width="13.5703125" customWidth="1"/>
    <col min="6653" max="6653" width="12.28515625" customWidth="1"/>
    <col min="6654" max="6654" width="13.42578125" customWidth="1"/>
    <col min="6655" max="6655" width="14.5703125" customWidth="1"/>
    <col min="6656" max="6656" width="11.42578125" customWidth="1"/>
    <col min="6657" max="6657" width="14" customWidth="1"/>
    <col min="6658" max="6658" width="15.42578125" customWidth="1"/>
    <col min="6659" max="6659" width="11.42578125" customWidth="1"/>
    <col min="6660" max="6660" width="14.42578125" customWidth="1"/>
    <col min="6661" max="6661" width="11.42578125" customWidth="1"/>
    <col min="6662" max="6662" width="10.85546875" customWidth="1"/>
    <col min="6663" max="6663" width="14.140625" customWidth="1"/>
    <col min="6904" max="6904" width="57.42578125" customWidth="1"/>
    <col min="6905" max="6905" width="13.85546875" customWidth="1"/>
    <col min="6906" max="6906" width="12.42578125" customWidth="1"/>
    <col min="6907" max="6908" width="13.5703125" customWidth="1"/>
    <col min="6909" max="6909" width="12.28515625" customWidth="1"/>
    <col min="6910" max="6910" width="13.42578125" customWidth="1"/>
    <col min="6911" max="6911" width="14.5703125" customWidth="1"/>
    <col min="6912" max="6912" width="11.42578125" customWidth="1"/>
    <col min="6913" max="6913" width="14" customWidth="1"/>
    <col min="6914" max="6914" width="15.42578125" customWidth="1"/>
    <col min="6915" max="6915" width="11.42578125" customWidth="1"/>
    <col min="6916" max="6916" width="14.42578125" customWidth="1"/>
    <col min="6917" max="6917" width="11.42578125" customWidth="1"/>
    <col min="6918" max="6918" width="10.85546875" customWidth="1"/>
    <col min="6919" max="6919" width="14.140625" customWidth="1"/>
    <col min="7160" max="7160" width="57.42578125" customWidth="1"/>
    <col min="7161" max="7161" width="13.85546875" customWidth="1"/>
    <col min="7162" max="7162" width="12.42578125" customWidth="1"/>
    <col min="7163" max="7164" width="13.5703125" customWidth="1"/>
    <col min="7165" max="7165" width="12.28515625" customWidth="1"/>
    <col min="7166" max="7166" width="13.42578125" customWidth="1"/>
    <col min="7167" max="7167" width="14.5703125" customWidth="1"/>
    <col min="7168" max="7168" width="11.42578125" customWidth="1"/>
    <col min="7169" max="7169" width="14" customWidth="1"/>
    <col min="7170" max="7170" width="15.42578125" customWidth="1"/>
    <col min="7171" max="7171" width="11.42578125" customWidth="1"/>
    <col min="7172" max="7172" width="14.42578125" customWidth="1"/>
    <col min="7173" max="7173" width="11.42578125" customWidth="1"/>
    <col min="7174" max="7174" width="10.85546875" customWidth="1"/>
    <col min="7175" max="7175" width="14.140625" customWidth="1"/>
    <col min="7416" max="7416" width="57.42578125" customWidth="1"/>
    <col min="7417" max="7417" width="13.85546875" customWidth="1"/>
    <col min="7418" max="7418" width="12.42578125" customWidth="1"/>
    <col min="7419" max="7420" width="13.5703125" customWidth="1"/>
    <col min="7421" max="7421" width="12.28515625" customWidth="1"/>
    <col min="7422" max="7422" width="13.42578125" customWidth="1"/>
    <col min="7423" max="7423" width="14.5703125" customWidth="1"/>
    <col min="7424" max="7424" width="11.42578125" customWidth="1"/>
    <col min="7425" max="7425" width="14" customWidth="1"/>
    <col min="7426" max="7426" width="15.42578125" customWidth="1"/>
    <col min="7427" max="7427" width="11.42578125" customWidth="1"/>
    <col min="7428" max="7428" width="14.42578125" customWidth="1"/>
    <col min="7429" max="7429" width="11.42578125" customWidth="1"/>
    <col min="7430" max="7430" width="10.85546875" customWidth="1"/>
    <col min="7431" max="7431" width="14.140625" customWidth="1"/>
    <col min="7672" max="7672" width="57.42578125" customWidth="1"/>
    <col min="7673" max="7673" width="13.85546875" customWidth="1"/>
    <col min="7674" max="7674" width="12.42578125" customWidth="1"/>
    <col min="7675" max="7676" width="13.5703125" customWidth="1"/>
    <col min="7677" max="7677" width="12.28515625" customWidth="1"/>
    <col min="7678" max="7678" width="13.42578125" customWidth="1"/>
    <col min="7679" max="7679" width="14.5703125" customWidth="1"/>
    <col min="7680" max="7680" width="11.42578125" customWidth="1"/>
    <col min="7681" max="7681" width="14" customWidth="1"/>
    <col min="7682" max="7682" width="15.42578125" customWidth="1"/>
    <col min="7683" max="7683" width="11.42578125" customWidth="1"/>
    <col min="7684" max="7684" width="14.42578125" customWidth="1"/>
    <col min="7685" max="7685" width="11.42578125" customWidth="1"/>
    <col min="7686" max="7686" width="10.85546875" customWidth="1"/>
    <col min="7687" max="7687" width="14.140625" customWidth="1"/>
    <col min="7928" max="7928" width="57.42578125" customWidth="1"/>
    <col min="7929" max="7929" width="13.85546875" customWidth="1"/>
    <col min="7930" max="7930" width="12.42578125" customWidth="1"/>
    <col min="7931" max="7932" width="13.5703125" customWidth="1"/>
    <col min="7933" max="7933" width="12.28515625" customWidth="1"/>
    <col min="7934" max="7934" width="13.42578125" customWidth="1"/>
    <col min="7935" max="7935" width="14.5703125" customWidth="1"/>
    <col min="7936" max="7936" width="11.42578125" customWidth="1"/>
    <col min="7937" max="7937" width="14" customWidth="1"/>
    <col min="7938" max="7938" width="15.42578125" customWidth="1"/>
    <col min="7939" max="7939" width="11.42578125" customWidth="1"/>
    <col min="7940" max="7940" width="14.42578125" customWidth="1"/>
    <col min="7941" max="7941" width="11.42578125" customWidth="1"/>
    <col min="7942" max="7942" width="10.85546875" customWidth="1"/>
    <col min="7943" max="7943" width="14.140625" customWidth="1"/>
    <col min="8184" max="8184" width="57.42578125" customWidth="1"/>
    <col min="8185" max="8185" width="13.85546875" customWidth="1"/>
    <col min="8186" max="8186" width="12.42578125" customWidth="1"/>
    <col min="8187" max="8188" width="13.5703125" customWidth="1"/>
    <col min="8189" max="8189" width="12.28515625" customWidth="1"/>
    <col min="8190" max="8190" width="13.42578125" customWidth="1"/>
    <col min="8191" max="8191" width="14.5703125" customWidth="1"/>
    <col min="8192" max="8192" width="11.42578125" customWidth="1"/>
    <col min="8193" max="8193" width="14" customWidth="1"/>
    <col min="8194" max="8194" width="15.42578125" customWidth="1"/>
    <col min="8195" max="8195" width="11.42578125" customWidth="1"/>
    <col min="8196" max="8196" width="14.42578125" customWidth="1"/>
    <col min="8197" max="8197" width="11.42578125" customWidth="1"/>
    <col min="8198" max="8198" width="10.85546875" customWidth="1"/>
    <col min="8199" max="8199" width="14.140625" customWidth="1"/>
    <col min="8440" max="8440" width="57.42578125" customWidth="1"/>
    <col min="8441" max="8441" width="13.85546875" customWidth="1"/>
    <col min="8442" max="8442" width="12.42578125" customWidth="1"/>
    <col min="8443" max="8444" width="13.5703125" customWidth="1"/>
    <col min="8445" max="8445" width="12.28515625" customWidth="1"/>
    <col min="8446" max="8446" width="13.42578125" customWidth="1"/>
    <col min="8447" max="8447" width="14.5703125" customWidth="1"/>
    <col min="8448" max="8448" width="11.42578125" customWidth="1"/>
    <col min="8449" max="8449" width="14" customWidth="1"/>
    <col min="8450" max="8450" width="15.42578125" customWidth="1"/>
    <col min="8451" max="8451" width="11.42578125" customWidth="1"/>
    <col min="8452" max="8452" width="14.42578125" customWidth="1"/>
    <col min="8453" max="8453" width="11.42578125" customWidth="1"/>
    <col min="8454" max="8454" width="10.85546875" customWidth="1"/>
    <col min="8455" max="8455" width="14.140625" customWidth="1"/>
    <col min="8696" max="8696" width="57.42578125" customWidth="1"/>
    <col min="8697" max="8697" width="13.85546875" customWidth="1"/>
    <col min="8698" max="8698" width="12.42578125" customWidth="1"/>
    <col min="8699" max="8700" width="13.5703125" customWidth="1"/>
    <col min="8701" max="8701" width="12.28515625" customWidth="1"/>
    <col min="8702" max="8702" width="13.42578125" customWidth="1"/>
    <col min="8703" max="8703" width="14.5703125" customWidth="1"/>
    <col min="8704" max="8704" width="11.42578125" customWidth="1"/>
    <col min="8705" max="8705" width="14" customWidth="1"/>
    <col min="8706" max="8706" width="15.42578125" customWidth="1"/>
    <col min="8707" max="8707" width="11.42578125" customWidth="1"/>
    <col min="8708" max="8708" width="14.42578125" customWidth="1"/>
    <col min="8709" max="8709" width="11.42578125" customWidth="1"/>
    <col min="8710" max="8710" width="10.85546875" customWidth="1"/>
    <col min="8711" max="8711" width="14.140625" customWidth="1"/>
    <col min="8952" max="8952" width="57.42578125" customWidth="1"/>
    <col min="8953" max="8953" width="13.85546875" customWidth="1"/>
    <col min="8954" max="8954" width="12.42578125" customWidth="1"/>
    <col min="8955" max="8956" width="13.5703125" customWidth="1"/>
    <col min="8957" max="8957" width="12.28515625" customWidth="1"/>
    <col min="8958" max="8958" width="13.42578125" customWidth="1"/>
    <col min="8959" max="8959" width="14.5703125" customWidth="1"/>
    <col min="8960" max="8960" width="11.42578125" customWidth="1"/>
    <col min="8961" max="8961" width="14" customWidth="1"/>
    <col min="8962" max="8962" width="15.42578125" customWidth="1"/>
    <col min="8963" max="8963" width="11.42578125" customWidth="1"/>
    <col min="8964" max="8964" width="14.42578125" customWidth="1"/>
    <col min="8965" max="8965" width="11.42578125" customWidth="1"/>
    <col min="8966" max="8966" width="10.85546875" customWidth="1"/>
    <col min="8967" max="8967" width="14.140625" customWidth="1"/>
    <col min="9208" max="9208" width="57.42578125" customWidth="1"/>
    <col min="9209" max="9209" width="13.85546875" customWidth="1"/>
    <col min="9210" max="9210" width="12.42578125" customWidth="1"/>
    <col min="9211" max="9212" width="13.5703125" customWidth="1"/>
    <col min="9213" max="9213" width="12.28515625" customWidth="1"/>
    <col min="9214" max="9214" width="13.42578125" customWidth="1"/>
    <col min="9215" max="9215" width="14.5703125" customWidth="1"/>
    <col min="9216" max="9216" width="11.42578125" customWidth="1"/>
    <col min="9217" max="9217" width="14" customWidth="1"/>
    <col min="9218" max="9218" width="15.42578125" customWidth="1"/>
    <col min="9219" max="9219" width="11.42578125" customWidth="1"/>
    <col min="9220" max="9220" width="14.42578125" customWidth="1"/>
    <col min="9221" max="9221" width="11.42578125" customWidth="1"/>
    <col min="9222" max="9222" width="10.85546875" customWidth="1"/>
    <col min="9223" max="9223" width="14.140625" customWidth="1"/>
    <col min="9464" max="9464" width="57.42578125" customWidth="1"/>
    <col min="9465" max="9465" width="13.85546875" customWidth="1"/>
    <col min="9466" max="9466" width="12.42578125" customWidth="1"/>
    <col min="9467" max="9468" width="13.5703125" customWidth="1"/>
    <col min="9469" max="9469" width="12.28515625" customWidth="1"/>
    <col min="9470" max="9470" width="13.42578125" customWidth="1"/>
    <col min="9471" max="9471" width="14.5703125" customWidth="1"/>
    <col min="9472" max="9472" width="11.42578125" customWidth="1"/>
    <col min="9473" max="9473" width="14" customWidth="1"/>
    <col min="9474" max="9474" width="15.42578125" customWidth="1"/>
    <col min="9475" max="9475" width="11.42578125" customWidth="1"/>
    <col min="9476" max="9476" width="14.42578125" customWidth="1"/>
    <col min="9477" max="9477" width="11.42578125" customWidth="1"/>
    <col min="9478" max="9478" width="10.85546875" customWidth="1"/>
    <col min="9479" max="9479" width="14.140625" customWidth="1"/>
    <col min="9720" max="9720" width="57.42578125" customWidth="1"/>
    <col min="9721" max="9721" width="13.85546875" customWidth="1"/>
    <col min="9722" max="9722" width="12.42578125" customWidth="1"/>
    <col min="9723" max="9724" width="13.5703125" customWidth="1"/>
    <col min="9725" max="9725" width="12.28515625" customWidth="1"/>
    <col min="9726" max="9726" width="13.42578125" customWidth="1"/>
    <col min="9727" max="9727" width="14.5703125" customWidth="1"/>
    <col min="9728" max="9728" width="11.42578125" customWidth="1"/>
    <col min="9729" max="9729" width="14" customWidth="1"/>
    <col min="9730" max="9730" width="15.42578125" customWidth="1"/>
    <col min="9731" max="9731" width="11.42578125" customWidth="1"/>
    <col min="9732" max="9732" width="14.42578125" customWidth="1"/>
    <col min="9733" max="9733" width="11.42578125" customWidth="1"/>
    <col min="9734" max="9734" width="10.85546875" customWidth="1"/>
    <col min="9735" max="9735" width="14.140625" customWidth="1"/>
    <col min="9976" max="9976" width="57.42578125" customWidth="1"/>
    <col min="9977" max="9977" width="13.85546875" customWidth="1"/>
    <col min="9978" max="9978" width="12.42578125" customWidth="1"/>
    <col min="9979" max="9980" width="13.5703125" customWidth="1"/>
    <col min="9981" max="9981" width="12.28515625" customWidth="1"/>
    <col min="9982" max="9982" width="13.42578125" customWidth="1"/>
    <col min="9983" max="9983" width="14.5703125" customWidth="1"/>
    <col min="9984" max="9984" width="11.42578125" customWidth="1"/>
    <col min="9985" max="9985" width="14" customWidth="1"/>
    <col min="9986" max="9986" width="15.42578125" customWidth="1"/>
    <col min="9987" max="9987" width="11.42578125" customWidth="1"/>
    <col min="9988" max="9988" width="14.42578125" customWidth="1"/>
    <col min="9989" max="9989" width="11.42578125" customWidth="1"/>
    <col min="9990" max="9990" width="10.85546875" customWidth="1"/>
    <col min="9991" max="9991" width="14.140625" customWidth="1"/>
    <col min="10232" max="10232" width="57.42578125" customWidth="1"/>
    <col min="10233" max="10233" width="13.85546875" customWidth="1"/>
    <col min="10234" max="10234" width="12.42578125" customWidth="1"/>
    <col min="10235" max="10236" width="13.5703125" customWidth="1"/>
    <col min="10237" max="10237" width="12.28515625" customWidth="1"/>
    <col min="10238" max="10238" width="13.42578125" customWidth="1"/>
    <col min="10239" max="10239" width="14.5703125" customWidth="1"/>
    <col min="10240" max="10240" width="11.42578125" customWidth="1"/>
    <col min="10241" max="10241" width="14" customWidth="1"/>
    <col min="10242" max="10242" width="15.42578125" customWidth="1"/>
    <col min="10243" max="10243" width="11.42578125" customWidth="1"/>
    <col min="10244" max="10244" width="14.42578125" customWidth="1"/>
    <col min="10245" max="10245" width="11.42578125" customWidth="1"/>
    <col min="10246" max="10246" width="10.85546875" customWidth="1"/>
    <col min="10247" max="10247" width="14.140625" customWidth="1"/>
    <col min="10488" max="10488" width="57.42578125" customWidth="1"/>
    <col min="10489" max="10489" width="13.85546875" customWidth="1"/>
    <col min="10490" max="10490" width="12.42578125" customWidth="1"/>
    <col min="10491" max="10492" width="13.5703125" customWidth="1"/>
    <col min="10493" max="10493" width="12.28515625" customWidth="1"/>
    <col min="10494" max="10494" width="13.42578125" customWidth="1"/>
    <col min="10495" max="10495" width="14.5703125" customWidth="1"/>
    <col min="10496" max="10496" width="11.42578125" customWidth="1"/>
    <col min="10497" max="10497" width="14" customWidth="1"/>
    <col min="10498" max="10498" width="15.42578125" customWidth="1"/>
    <col min="10499" max="10499" width="11.42578125" customWidth="1"/>
    <col min="10500" max="10500" width="14.42578125" customWidth="1"/>
    <col min="10501" max="10501" width="11.42578125" customWidth="1"/>
    <col min="10502" max="10502" width="10.85546875" customWidth="1"/>
    <col min="10503" max="10503" width="14.140625" customWidth="1"/>
    <col min="10744" max="10744" width="57.42578125" customWidth="1"/>
    <col min="10745" max="10745" width="13.85546875" customWidth="1"/>
    <col min="10746" max="10746" width="12.42578125" customWidth="1"/>
    <col min="10747" max="10748" width="13.5703125" customWidth="1"/>
    <col min="10749" max="10749" width="12.28515625" customWidth="1"/>
    <col min="10750" max="10750" width="13.42578125" customWidth="1"/>
    <col min="10751" max="10751" width="14.5703125" customWidth="1"/>
    <col min="10752" max="10752" width="11.42578125" customWidth="1"/>
    <col min="10753" max="10753" width="14" customWidth="1"/>
    <col min="10754" max="10754" width="15.42578125" customWidth="1"/>
    <col min="10755" max="10755" width="11.42578125" customWidth="1"/>
    <col min="10756" max="10756" width="14.42578125" customWidth="1"/>
    <col min="10757" max="10757" width="11.42578125" customWidth="1"/>
    <col min="10758" max="10758" width="10.85546875" customWidth="1"/>
    <col min="10759" max="10759" width="14.140625" customWidth="1"/>
    <col min="11000" max="11000" width="57.42578125" customWidth="1"/>
    <col min="11001" max="11001" width="13.85546875" customWidth="1"/>
    <col min="11002" max="11002" width="12.42578125" customWidth="1"/>
    <col min="11003" max="11004" width="13.5703125" customWidth="1"/>
    <col min="11005" max="11005" width="12.28515625" customWidth="1"/>
    <col min="11006" max="11006" width="13.42578125" customWidth="1"/>
    <col min="11007" max="11007" width="14.5703125" customWidth="1"/>
    <col min="11008" max="11008" width="11.42578125" customWidth="1"/>
    <col min="11009" max="11009" width="14" customWidth="1"/>
    <col min="11010" max="11010" width="15.42578125" customWidth="1"/>
    <col min="11011" max="11011" width="11.42578125" customWidth="1"/>
    <col min="11012" max="11012" width="14.42578125" customWidth="1"/>
    <col min="11013" max="11013" width="11.42578125" customWidth="1"/>
    <col min="11014" max="11014" width="10.85546875" customWidth="1"/>
    <col min="11015" max="11015" width="14.140625" customWidth="1"/>
    <col min="11256" max="11256" width="57.42578125" customWidth="1"/>
    <col min="11257" max="11257" width="13.85546875" customWidth="1"/>
    <col min="11258" max="11258" width="12.42578125" customWidth="1"/>
    <col min="11259" max="11260" width="13.5703125" customWidth="1"/>
    <col min="11261" max="11261" width="12.28515625" customWidth="1"/>
    <col min="11262" max="11262" width="13.42578125" customWidth="1"/>
    <col min="11263" max="11263" width="14.5703125" customWidth="1"/>
    <col min="11264" max="11264" width="11.42578125" customWidth="1"/>
    <col min="11265" max="11265" width="14" customWidth="1"/>
    <col min="11266" max="11266" width="15.42578125" customWidth="1"/>
    <col min="11267" max="11267" width="11.42578125" customWidth="1"/>
    <col min="11268" max="11268" width="14.42578125" customWidth="1"/>
    <col min="11269" max="11269" width="11.42578125" customWidth="1"/>
    <col min="11270" max="11270" width="10.85546875" customWidth="1"/>
    <col min="11271" max="11271" width="14.140625" customWidth="1"/>
    <col min="11512" max="11512" width="57.42578125" customWidth="1"/>
    <col min="11513" max="11513" width="13.85546875" customWidth="1"/>
    <col min="11514" max="11514" width="12.42578125" customWidth="1"/>
    <col min="11515" max="11516" width="13.5703125" customWidth="1"/>
    <col min="11517" max="11517" width="12.28515625" customWidth="1"/>
    <col min="11518" max="11518" width="13.42578125" customWidth="1"/>
    <col min="11519" max="11519" width="14.5703125" customWidth="1"/>
    <col min="11520" max="11520" width="11.42578125" customWidth="1"/>
    <col min="11521" max="11521" width="14" customWidth="1"/>
    <col min="11522" max="11522" width="15.42578125" customWidth="1"/>
    <col min="11523" max="11523" width="11.42578125" customWidth="1"/>
    <col min="11524" max="11524" width="14.42578125" customWidth="1"/>
    <col min="11525" max="11525" width="11.42578125" customWidth="1"/>
    <col min="11526" max="11526" width="10.85546875" customWidth="1"/>
    <col min="11527" max="11527" width="14.140625" customWidth="1"/>
    <col min="11768" max="11768" width="57.42578125" customWidth="1"/>
    <col min="11769" max="11769" width="13.85546875" customWidth="1"/>
    <col min="11770" max="11770" width="12.42578125" customWidth="1"/>
    <col min="11771" max="11772" width="13.5703125" customWidth="1"/>
    <col min="11773" max="11773" width="12.28515625" customWidth="1"/>
    <col min="11774" max="11774" width="13.42578125" customWidth="1"/>
    <col min="11775" max="11775" width="14.5703125" customWidth="1"/>
    <col min="11776" max="11776" width="11.42578125" customWidth="1"/>
    <col min="11777" max="11777" width="14" customWidth="1"/>
    <col min="11778" max="11778" width="15.42578125" customWidth="1"/>
    <col min="11779" max="11779" width="11.42578125" customWidth="1"/>
    <col min="11780" max="11780" width="14.42578125" customWidth="1"/>
    <col min="11781" max="11781" width="11.42578125" customWidth="1"/>
    <col min="11782" max="11782" width="10.85546875" customWidth="1"/>
    <col min="11783" max="11783" width="14.140625" customWidth="1"/>
    <col min="12024" max="12024" width="57.42578125" customWidth="1"/>
    <col min="12025" max="12025" width="13.85546875" customWidth="1"/>
    <col min="12026" max="12026" width="12.42578125" customWidth="1"/>
    <col min="12027" max="12028" width="13.5703125" customWidth="1"/>
    <col min="12029" max="12029" width="12.28515625" customWidth="1"/>
    <col min="12030" max="12030" width="13.42578125" customWidth="1"/>
    <col min="12031" max="12031" width="14.5703125" customWidth="1"/>
    <col min="12032" max="12032" width="11.42578125" customWidth="1"/>
    <col min="12033" max="12033" width="14" customWidth="1"/>
    <col min="12034" max="12034" width="15.42578125" customWidth="1"/>
    <col min="12035" max="12035" width="11.42578125" customWidth="1"/>
    <col min="12036" max="12036" width="14.42578125" customWidth="1"/>
    <col min="12037" max="12037" width="11.42578125" customWidth="1"/>
    <col min="12038" max="12038" width="10.85546875" customWidth="1"/>
    <col min="12039" max="12039" width="14.140625" customWidth="1"/>
    <col min="12280" max="12280" width="57.42578125" customWidth="1"/>
    <col min="12281" max="12281" width="13.85546875" customWidth="1"/>
    <col min="12282" max="12282" width="12.42578125" customWidth="1"/>
    <col min="12283" max="12284" width="13.5703125" customWidth="1"/>
    <col min="12285" max="12285" width="12.28515625" customWidth="1"/>
    <col min="12286" max="12286" width="13.42578125" customWidth="1"/>
    <col min="12287" max="12287" width="14.5703125" customWidth="1"/>
    <col min="12288" max="12288" width="11.42578125" customWidth="1"/>
    <col min="12289" max="12289" width="14" customWidth="1"/>
    <col min="12290" max="12290" width="15.42578125" customWidth="1"/>
    <col min="12291" max="12291" width="11.42578125" customWidth="1"/>
    <col min="12292" max="12292" width="14.42578125" customWidth="1"/>
    <col min="12293" max="12293" width="11.42578125" customWidth="1"/>
    <col min="12294" max="12294" width="10.85546875" customWidth="1"/>
    <col min="12295" max="12295" width="14.140625" customWidth="1"/>
    <col min="12536" max="12536" width="57.42578125" customWidth="1"/>
    <col min="12537" max="12537" width="13.85546875" customWidth="1"/>
    <col min="12538" max="12538" width="12.42578125" customWidth="1"/>
    <col min="12539" max="12540" width="13.5703125" customWidth="1"/>
    <col min="12541" max="12541" width="12.28515625" customWidth="1"/>
    <col min="12542" max="12542" width="13.42578125" customWidth="1"/>
    <col min="12543" max="12543" width="14.5703125" customWidth="1"/>
    <col min="12544" max="12544" width="11.42578125" customWidth="1"/>
    <col min="12545" max="12545" width="14" customWidth="1"/>
    <col min="12546" max="12546" width="15.42578125" customWidth="1"/>
    <col min="12547" max="12547" width="11.42578125" customWidth="1"/>
    <col min="12548" max="12548" width="14.42578125" customWidth="1"/>
    <col min="12549" max="12549" width="11.42578125" customWidth="1"/>
    <col min="12550" max="12550" width="10.85546875" customWidth="1"/>
    <col min="12551" max="12551" width="14.140625" customWidth="1"/>
    <col min="12792" max="12792" width="57.42578125" customWidth="1"/>
    <col min="12793" max="12793" width="13.85546875" customWidth="1"/>
    <col min="12794" max="12794" width="12.42578125" customWidth="1"/>
    <col min="12795" max="12796" width="13.5703125" customWidth="1"/>
    <col min="12797" max="12797" width="12.28515625" customWidth="1"/>
    <col min="12798" max="12798" width="13.42578125" customWidth="1"/>
    <col min="12799" max="12799" width="14.5703125" customWidth="1"/>
    <col min="12800" max="12800" width="11.42578125" customWidth="1"/>
    <col min="12801" max="12801" width="14" customWidth="1"/>
    <col min="12802" max="12802" width="15.42578125" customWidth="1"/>
    <col min="12803" max="12803" width="11.42578125" customWidth="1"/>
    <col min="12804" max="12804" width="14.42578125" customWidth="1"/>
    <col min="12805" max="12805" width="11.42578125" customWidth="1"/>
    <col min="12806" max="12806" width="10.85546875" customWidth="1"/>
    <col min="12807" max="12807" width="14.140625" customWidth="1"/>
    <col min="13048" max="13048" width="57.42578125" customWidth="1"/>
    <col min="13049" max="13049" width="13.85546875" customWidth="1"/>
    <col min="13050" max="13050" width="12.42578125" customWidth="1"/>
    <col min="13051" max="13052" width="13.5703125" customWidth="1"/>
    <col min="13053" max="13053" width="12.28515625" customWidth="1"/>
    <col min="13054" max="13054" width="13.42578125" customWidth="1"/>
    <col min="13055" max="13055" width="14.5703125" customWidth="1"/>
    <col min="13056" max="13056" width="11.42578125" customWidth="1"/>
    <col min="13057" max="13057" width="14" customWidth="1"/>
    <col min="13058" max="13058" width="15.42578125" customWidth="1"/>
    <col min="13059" max="13059" width="11.42578125" customWidth="1"/>
    <col min="13060" max="13060" width="14.42578125" customWidth="1"/>
    <col min="13061" max="13061" width="11.42578125" customWidth="1"/>
    <col min="13062" max="13062" width="10.85546875" customWidth="1"/>
    <col min="13063" max="13063" width="14.140625" customWidth="1"/>
    <col min="13304" max="13304" width="57.42578125" customWidth="1"/>
    <col min="13305" max="13305" width="13.85546875" customWidth="1"/>
    <col min="13306" max="13306" width="12.42578125" customWidth="1"/>
    <col min="13307" max="13308" width="13.5703125" customWidth="1"/>
    <col min="13309" max="13309" width="12.28515625" customWidth="1"/>
    <col min="13310" max="13310" width="13.42578125" customWidth="1"/>
    <col min="13311" max="13311" width="14.5703125" customWidth="1"/>
    <col min="13312" max="13312" width="11.42578125" customWidth="1"/>
    <col min="13313" max="13313" width="14" customWidth="1"/>
    <col min="13314" max="13314" width="15.42578125" customWidth="1"/>
    <col min="13315" max="13315" width="11.42578125" customWidth="1"/>
    <col min="13316" max="13316" width="14.42578125" customWidth="1"/>
    <col min="13317" max="13317" width="11.42578125" customWidth="1"/>
    <col min="13318" max="13318" width="10.85546875" customWidth="1"/>
    <col min="13319" max="13319" width="14.140625" customWidth="1"/>
    <col min="13560" max="13560" width="57.42578125" customWidth="1"/>
    <col min="13561" max="13561" width="13.85546875" customWidth="1"/>
    <col min="13562" max="13562" width="12.42578125" customWidth="1"/>
    <col min="13563" max="13564" width="13.5703125" customWidth="1"/>
    <col min="13565" max="13565" width="12.28515625" customWidth="1"/>
    <col min="13566" max="13566" width="13.42578125" customWidth="1"/>
    <col min="13567" max="13567" width="14.5703125" customWidth="1"/>
    <col min="13568" max="13568" width="11.42578125" customWidth="1"/>
    <col min="13569" max="13569" width="14" customWidth="1"/>
    <col min="13570" max="13570" width="15.42578125" customWidth="1"/>
    <col min="13571" max="13571" width="11.42578125" customWidth="1"/>
    <col min="13572" max="13572" width="14.42578125" customWidth="1"/>
    <col min="13573" max="13573" width="11.42578125" customWidth="1"/>
    <col min="13574" max="13574" width="10.85546875" customWidth="1"/>
    <col min="13575" max="13575" width="14.140625" customWidth="1"/>
    <col min="13816" max="13816" width="57.42578125" customWidth="1"/>
    <col min="13817" max="13817" width="13.85546875" customWidth="1"/>
    <col min="13818" max="13818" width="12.42578125" customWidth="1"/>
    <col min="13819" max="13820" width="13.5703125" customWidth="1"/>
    <col min="13821" max="13821" width="12.28515625" customWidth="1"/>
    <col min="13822" max="13822" width="13.42578125" customWidth="1"/>
    <col min="13823" max="13823" width="14.5703125" customWidth="1"/>
    <col min="13824" max="13824" width="11.42578125" customWidth="1"/>
    <col min="13825" max="13825" width="14" customWidth="1"/>
    <col min="13826" max="13826" width="15.42578125" customWidth="1"/>
    <col min="13827" max="13827" width="11.42578125" customWidth="1"/>
    <col min="13828" max="13828" width="14.42578125" customWidth="1"/>
    <col min="13829" max="13829" width="11.42578125" customWidth="1"/>
    <col min="13830" max="13830" width="10.85546875" customWidth="1"/>
    <col min="13831" max="13831" width="14.140625" customWidth="1"/>
    <col min="14072" max="14072" width="57.42578125" customWidth="1"/>
    <col min="14073" max="14073" width="13.85546875" customWidth="1"/>
    <col min="14074" max="14074" width="12.42578125" customWidth="1"/>
    <col min="14075" max="14076" width="13.5703125" customWidth="1"/>
    <col min="14077" max="14077" width="12.28515625" customWidth="1"/>
    <col min="14078" max="14078" width="13.42578125" customWidth="1"/>
    <col min="14079" max="14079" width="14.5703125" customWidth="1"/>
    <col min="14080" max="14080" width="11.42578125" customWidth="1"/>
    <col min="14081" max="14081" width="14" customWidth="1"/>
    <col min="14082" max="14082" width="15.42578125" customWidth="1"/>
    <col min="14083" max="14083" width="11.42578125" customWidth="1"/>
    <col min="14084" max="14084" width="14.42578125" customWidth="1"/>
    <col min="14085" max="14085" width="11.42578125" customWidth="1"/>
    <col min="14086" max="14086" width="10.85546875" customWidth="1"/>
    <col min="14087" max="14087" width="14.140625" customWidth="1"/>
    <col min="14328" max="14328" width="57.42578125" customWidth="1"/>
    <col min="14329" max="14329" width="13.85546875" customWidth="1"/>
    <col min="14330" max="14330" width="12.42578125" customWidth="1"/>
    <col min="14331" max="14332" width="13.5703125" customWidth="1"/>
    <col min="14333" max="14333" width="12.28515625" customWidth="1"/>
    <col min="14334" max="14334" width="13.42578125" customWidth="1"/>
    <col min="14335" max="14335" width="14.5703125" customWidth="1"/>
    <col min="14336" max="14336" width="11.42578125" customWidth="1"/>
    <col min="14337" max="14337" width="14" customWidth="1"/>
    <col min="14338" max="14338" width="15.42578125" customWidth="1"/>
    <col min="14339" max="14339" width="11.42578125" customWidth="1"/>
    <col min="14340" max="14340" width="14.42578125" customWidth="1"/>
    <col min="14341" max="14341" width="11.42578125" customWidth="1"/>
    <col min="14342" max="14342" width="10.85546875" customWidth="1"/>
    <col min="14343" max="14343" width="14.140625" customWidth="1"/>
    <col min="14584" max="14584" width="57.42578125" customWidth="1"/>
    <col min="14585" max="14585" width="13.85546875" customWidth="1"/>
    <col min="14586" max="14586" width="12.42578125" customWidth="1"/>
    <col min="14587" max="14588" width="13.5703125" customWidth="1"/>
    <col min="14589" max="14589" width="12.28515625" customWidth="1"/>
    <col min="14590" max="14590" width="13.42578125" customWidth="1"/>
    <col min="14591" max="14591" width="14.5703125" customWidth="1"/>
    <col min="14592" max="14592" width="11.42578125" customWidth="1"/>
    <col min="14593" max="14593" width="14" customWidth="1"/>
    <col min="14594" max="14594" width="15.42578125" customWidth="1"/>
    <col min="14595" max="14595" width="11.42578125" customWidth="1"/>
    <col min="14596" max="14596" width="14.42578125" customWidth="1"/>
    <col min="14597" max="14597" width="11.42578125" customWidth="1"/>
    <col min="14598" max="14598" width="10.85546875" customWidth="1"/>
    <col min="14599" max="14599" width="14.140625" customWidth="1"/>
    <col min="14840" max="14840" width="57.42578125" customWidth="1"/>
    <col min="14841" max="14841" width="13.85546875" customWidth="1"/>
    <col min="14842" max="14842" width="12.42578125" customWidth="1"/>
    <col min="14843" max="14844" width="13.5703125" customWidth="1"/>
    <col min="14845" max="14845" width="12.28515625" customWidth="1"/>
    <col min="14846" max="14846" width="13.42578125" customWidth="1"/>
    <col min="14847" max="14847" width="14.5703125" customWidth="1"/>
    <col min="14848" max="14848" width="11.42578125" customWidth="1"/>
    <col min="14849" max="14849" width="14" customWidth="1"/>
    <col min="14850" max="14850" width="15.42578125" customWidth="1"/>
    <col min="14851" max="14851" width="11.42578125" customWidth="1"/>
    <col min="14852" max="14852" width="14.42578125" customWidth="1"/>
    <col min="14853" max="14853" width="11.42578125" customWidth="1"/>
    <col min="14854" max="14854" width="10.85546875" customWidth="1"/>
    <col min="14855" max="14855" width="14.140625" customWidth="1"/>
    <col min="15096" max="15096" width="57.42578125" customWidth="1"/>
    <col min="15097" max="15097" width="13.85546875" customWidth="1"/>
    <col min="15098" max="15098" width="12.42578125" customWidth="1"/>
    <col min="15099" max="15100" width="13.5703125" customWidth="1"/>
    <col min="15101" max="15101" width="12.28515625" customWidth="1"/>
    <col min="15102" max="15102" width="13.42578125" customWidth="1"/>
    <col min="15103" max="15103" width="14.5703125" customWidth="1"/>
    <col min="15104" max="15104" width="11.42578125" customWidth="1"/>
    <col min="15105" max="15105" width="14" customWidth="1"/>
    <col min="15106" max="15106" width="15.42578125" customWidth="1"/>
    <col min="15107" max="15107" width="11.42578125" customWidth="1"/>
    <col min="15108" max="15108" width="14.42578125" customWidth="1"/>
    <col min="15109" max="15109" width="11.42578125" customWidth="1"/>
    <col min="15110" max="15110" width="10.85546875" customWidth="1"/>
    <col min="15111" max="15111" width="14.140625" customWidth="1"/>
    <col min="15352" max="15352" width="57.42578125" customWidth="1"/>
    <col min="15353" max="15353" width="13.85546875" customWidth="1"/>
    <col min="15354" max="15354" width="12.42578125" customWidth="1"/>
    <col min="15355" max="15356" width="13.5703125" customWidth="1"/>
    <col min="15357" max="15357" width="12.28515625" customWidth="1"/>
    <col min="15358" max="15358" width="13.42578125" customWidth="1"/>
    <col min="15359" max="15359" width="14.5703125" customWidth="1"/>
    <col min="15360" max="15360" width="11.42578125" customWidth="1"/>
    <col min="15361" max="15361" width="14" customWidth="1"/>
    <col min="15362" max="15362" width="15.42578125" customWidth="1"/>
    <col min="15363" max="15363" width="11.42578125" customWidth="1"/>
    <col min="15364" max="15364" width="14.42578125" customWidth="1"/>
    <col min="15365" max="15365" width="11.42578125" customWidth="1"/>
    <col min="15366" max="15366" width="10.85546875" customWidth="1"/>
    <col min="15367" max="15367" width="14.140625" customWidth="1"/>
    <col min="15608" max="15608" width="57.42578125" customWidth="1"/>
    <col min="15609" max="15609" width="13.85546875" customWidth="1"/>
    <col min="15610" max="15610" width="12.42578125" customWidth="1"/>
    <col min="15611" max="15612" width="13.5703125" customWidth="1"/>
    <col min="15613" max="15613" width="12.28515625" customWidth="1"/>
    <col min="15614" max="15614" width="13.42578125" customWidth="1"/>
    <col min="15615" max="15615" width="14.5703125" customWidth="1"/>
    <col min="15616" max="15616" width="11.42578125" customWidth="1"/>
    <col min="15617" max="15617" width="14" customWidth="1"/>
    <col min="15618" max="15618" width="15.42578125" customWidth="1"/>
    <col min="15619" max="15619" width="11.42578125" customWidth="1"/>
    <col min="15620" max="15620" width="14.42578125" customWidth="1"/>
    <col min="15621" max="15621" width="11.42578125" customWidth="1"/>
    <col min="15622" max="15622" width="10.85546875" customWidth="1"/>
    <col min="15623" max="15623" width="14.140625" customWidth="1"/>
    <col min="15864" max="15864" width="57.42578125" customWidth="1"/>
    <col min="15865" max="15865" width="13.85546875" customWidth="1"/>
    <col min="15866" max="15866" width="12.42578125" customWidth="1"/>
    <col min="15867" max="15868" width="13.5703125" customWidth="1"/>
    <col min="15869" max="15869" width="12.28515625" customWidth="1"/>
    <col min="15870" max="15870" width="13.42578125" customWidth="1"/>
    <col min="15871" max="15871" width="14.5703125" customWidth="1"/>
    <col min="15872" max="15872" width="11.42578125" customWidth="1"/>
    <col min="15873" max="15873" width="14" customWidth="1"/>
    <col min="15874" max="15874" width="15.42578125" customWidth="1"/>
    <col min="15875" max="15875" width="11.42578125" customWidth="1"/>
    <col min="15876" max="15876" width="14.42578125" customWidth="1"/>
    <col min="15877" max="15877" width="11.42578125" customWidth="1"/>
    <col min="15878" max="15878" width="10.85546875" customWidth="1"/>
    <col min="15879" max="15879" width="14.140625" customWidth="1"/>
    <col min="16120" max="16120" width="57.42578125" customWidth="1"/>
    <col min="16121" max="16121" width="13.85546875" customWidth="1"/>
    <col min="16122" max="16122" width="12.42578125" customWidth="1"/>
    <col min="16123" max="16124" width="13.5703125" customWidth="1"/>
    <col min="16125" max="16125" width="12.28515625" customWidth="1"/>
    <col min="16126" max="16126" width="13.42578125" customWidth="1"/>
    <col min="16127" max="16127" width="14.5703125" customWidth="1"/>
    <col min="16128" max="16128" width="11.42578125" customWidth="1"/>
    <col min="16129" max="16129" width="14" customWidth="1"/>
    <col min="16130" max="16130" width="15.42578125" customWidth="1"/>
    <col min="16131" max="16131" width="11.42578125" customWidth="1"/>
    <col min="16132" max="16132" width="14.42578125" customWidth="1"/>
    <col min="16133" max="16133" width="11.42578125" customWidth="1"/>
    <col min="16134" max="16134" width="10.85546875" customWidth="1"/>
    <col min="16135" max="16135" width="14.140625" customWidth="1"/>
  </cols>
  <sheetData>
    <row r="1" spans="1:7" ht="15" x14ac:dyDescent="0.2">
      <c r="G1" s="159" t="s">
        <v>944</v>
      </c>
    </row>
    <row r="3" spans="1:7" ht="38.25" customHeight="1" x14ac:dyDescent="0.3">
      <c r="A3" s="231" t="s">
        <v>972</v>
      </c>
      <c r="B3" s="231"/>
      <c r="C3" s="231"/>
      <c r="D3" s="231"/>
      <c r="E3" s="231"/>
      <c r="F3" s="231"/>
      <c r="G3" s="231"/>
    </row>
    <row r="4" spans="1:7" ht="11.25" customHeight="1" thickBot="1" x14ac:dyDescent="0.45">
      <c r="A4" s="22"/>
      <c r="B4" s="22"/>
      <c r="C4" s="22"/>
      <c r="D4" s="22"/>
      <c r="E4" s="37"/>
      <c r="F4" s="22"/>
      <c r="G4" s="22"/>
    </row>
    <row r="5" spans="1:7" ht="13.5" customHeight="1" thickBot="1" x14ac:dyDescent="0.25">
      <c r="A5" s="175" t="s">
        <v>15</v>
      </c>
      <c r="B5" s="3" t="s">
        <v>4</v>
      </c>
      <c r="C5" s="178" t="s">
        <v>130</v>
      </c>
      <c r="D5" s="179"/>
      <c r="E5" s="179"/>
      <c r="F5" s="179"/>
      <c r="G5" s="180"/>
    </row>
    <row r="6" spans="1:7" ht="12.75" customHeight="1" x14ac:dyDescent="0.2">
      <c r="A6" s="176"/>
      <c r="B6" s="181" t="s">
        <v>858</v>
      </c>
      <c r="C6" s="183" t="s">
        <v>859</v>
      </c>
      <c r="D6" s="185" t="s">
        <v>7</v>
      </c>
      <c r="E6" s="191" t="s">
        <v>864</v>
      </c>
      <c r="F6" s="187" t="s">
        <v>8</v>
      </c>
      <c r="G6" s="189" t="s">
        <v>16</v>
      </c>
    </row>
    <row r="7" spans="1:7" ht="47.25" customHeight="1" thickBot="1" x14ac:dyDescent="0.25">
      <c r="A7" s="177"/>
      <c r="B7" s="182"/>
      <c r="C7" s="184"/>
      <c r="D7" s="186"/>
      <c r="E7" s="192"/>
      <c r="F7" s="188"/>
      <c r="G7" s="190"/>
    </row>
    <row r="8" spans="1:7" ht="30" customHeight="1" x14ac:dyDescent="0.25">
      <c r="A8" s="36" t="s">
        <v>17</v>
      </c>
      <c r="B8" s="32">
        <f>'PODLE ORJ'!R14</f>
        <v>81406000</v>
      </c>
      <c r="C8" s="152">
        <f>'PODLE ORJ'!S14</f>
        <v>0</v>
      </c>
      <c r="D8" s="152">
        <f>'PODLE ORJ'!T14</f>
        <v>5306000</v>
      </c>
      <c r="E8" s="152">
        <f>'PODLE ORJ'!U14</f>
        <v>76100000</v>
      </c>
      <c r="F8" s="152">
        <f>'PODLE ORJ'!V14</f>
        <v>0</v>
      </c>
      <c r="G8" s="153">
        <f>'PODLE ORJ'!W14</f>
        <v>0</v>
      </c>
    </row>
    <row r="9" spans="1:7" ht="30" customHeight="1" x14ac:dyDescent="0.25">
      <c r="A9" s="12" t="s">
        <v>860</v>
      </c>
      <c r="B9" s="32">
        <f>'PODLE ORJ'!R17</f>
        <v>500000</v>
      </c>
      <c r="C9" s="32">
        <f>'PODLE ORJ'!S17</f>
        <v>0</v>
      </c>
      <c r="D9" s="32">
        <f>'PODLE ORJ'!T17</f>
        <v>500000</v>
      </c>
      <c r="E9" s="32">
        <f>'PODLE ORJ'!U17</f>
        <v>0</v>
      </c>
      <c r="F9" s="32">
        <f>'PODLE ORJ'!V17</f>
        <v>0</v>
      </c>
      <c r="G9" s="45">
        <f>'PODLE ORJ'!W17</f>
        <v>0</v>
      </c>
    </row>
    <row r="10" spans="1:7" ht="30" customHeight="1" x14ac:dyDescent="0.25">
      <c r="A10" s="12" t="s">
        <v>863</v>
      </c>
      <c r="B10" s="32">
        <f>'PODLE ORJ'!R20</f>
        <v>80000000</v>
      </c>
      <c r="C10" s="32">
        <f>'PODLE ORJ'!S20</f>
        <v>80000000</v>
      </c>
      <c r="D10" s="32">
        <f>'PODLE ORJ'!T20</f>
        <v>0</v>
      </c>
      <c r="E10" s="32">
        <f>'PODLE ORJ'!U20</f>
        <v>0</v>
      </c>
      <c r="F10" s="32">
        <f>'PODLE ORJ'!V20</f>
        <v>0</v>
      </c>
      <c r="G10" s="45">
        <f>'PODLE ORJ'!V20</f>
        <v>0</v>
      </c>
    </row>
    <row r="11" spans="1:7" ht="30" customHeight="1" x14ac:dyDescent="0.25">
      <c r="A11" s="11" t="s">
        <v>18</v>
      </c>
      <c r="B11" s="32">
        <f>'PODLE ORJ'!R26</f>
        <v>4450000</v>
      </c>
      <c r="C11" s="32">
        <f>'PODLE ORJ'!S26</f>
        <v>250000</v>
      </c>
      <c r="D11" s="32">
        <f>'PODLE ORJ'!T26</f>
        <v>4200000</v>
      </c>
      <c r="E11" s="32">
        <f>'PODLE ORJ'!U26</f>
        <v>0</v>
      </c>
      <c r="F11" s="32">
        <f>'PODLE ORJ'!V26</f>
        <v>0</v>
      </c>
      <c r="G11" s="45">
        <f>'PODLE ORJ'!W26</f>
        <v>0</v>
      </c>
    </row>
    <row r="12" spans="1:7" ht="30" customHeight="1" x14ac:dyDescent="0.25">
      <c r="A12" s="11" t="s">
        <v>950</v>
      </c>
      <c r="B12" s="32">
        <f>'PODLE ORJ'!R44</f>
        <v>35189000</v>
      </c>
      <c r="C12" s="32">
        <f>'PODLE ORJ'!S44</f>
        <v>5929000</v>
      </c>
      <c r="D12" s="32">
        <f>'PODLE ORJ'!T44</f>
        <v>29260000</v>
      </c>
      <c r="E12" s="32">
        <f>'PODLE ORJ'!U44</f>
        <v>0</v>
      </c>
      <c r="F12" s="32">
        <f>'PODLE ORJ'!V44</f>
        <v>0</v>
      </c>
      <c r="G12" s="45">
        <f>'PODLE ORJ'!W44</f>
        <v>0</v>
      </c>
    </row>
    <row r="13" spans="1:7" ht="30" customHeight="1" x14ac:dyDescent="0.25">
      <c r="A13" s="11" t="s">
        <v>951</v>
      </c>
      <c r="B13" s="32">
        <f>'PODLE ORJ'!R47</f>
        <v>275000</v>
      </c>
      <c r="C13" s="32">
        <f>'PODLE ORJ'!S47</f>
        <v>0</v>
      </c>
      <c r="D13" s="32">
        <f>'PODLE ORJ'!T47</f>
        <v>275000</v>
      </c>
      <c r="E13" s="32">
        <f>'PODLE ORJ'!U47</f>
        <v>0</v>
      </c>
      <c r="F13" s="32">
        <f>'PODLE ORJ'!V47</f>
        <v>0</v>
      </c>
      <c r="G13" s="45">
        <f>'PODLE ORJ'!W47</f>
        <v>0</v>
      </c>
    </row>
    <row r="14" spans="1:7" ht="30" customHeight="1" x14ac:dyDescent="0.25">
      <c r="A14" s="11" t="s">
        <v>25</v>
      </c>
      <c r="B14" s="32">
        <f>'PODLE ORJ'!R61</f>
        <v>12299000</v>
      </c>
      <c r="C14" s="32">
        <f>'PODLE ORJ'!S61</f>
        <v>0</v>
      </c>
      <c r="D14" s="32">
        <f>'PODLE ORJ'!T61</f>
        <v>12299000</v>
      </c>
      <c r="E14" s="32">
        <f>'PODLE ORJ'!U61</f>
        <v>0</v>
      </c>
      <c r="F14" s="32">
        <f>'PODLE ORJ'!V61</f>
        <v>0</v>
      </c>
      <c r="G14" s="45">
        <f>'PODLE ORJ'!W61</f>
        <v>0</v>
      </c>
    </row>
    <row r="15" spans="1:7" ht="30" customHeight="1" x14ac:dyDescent="0.25">
      <c r="A15" s="11" t="s">
        <v>19</v>
      </c>
      <c r="B15" s="32">
        <f>'PODLE ORJ'!R70</f>
        <v>73683000</v>
      </c>
      <c r="C15" s="32">
        <f>'PODLE ORJ'!S70</f>
        <v>20083000</v>
      </c>
      <c r="D15" s="32">
        <f>'PODLE ORJ'!T70</f>
        <v>37000000</v>
      </c>
      <c r="E15" s="32">
        <f>'PODLE ORJ'!U70</f>
        <v>4600000</v>
      </c>
      <c r="F15" s="32">
        <f>'PODLE ORJ'!V70</f>
        <v>0</v>
      </c>
      <c r="G15" s="45">
        <f>'PODLE ORJ'!W70</f>
        <v>12000000</v>
      </c>
    </row>
    <row r="16" spans="1:7" ht="30" customHeight="1" x14ac:dyDescent="0.25">
      <c r="A16" s="14" t="s">
        <v>952</v>
      </c>
      <c r="B16" s="32">
        <f>'PODLE ORJ'!R76</f>
        <v>2418000</v>
      </c>
      <c r="C16" s="32">
        <f>'PODLE ORJ'!S76</f>
        <v>0</v>
      </c>
      <c r="D16" s="32">
        <f>'PODLE ORJ'!T76</f>
        <v>2318000</v>
      </c>
      <c r="E16" s="32">
        <f>'PODLE ORJ'!U76</f>
        <v>0</v>
      </c>
      <c r="F16" s="32">
        <f>'PODLE ORJ'!V76</f>
        <v>0</v>
      </c>
      <c r="G16" s="45">
        <f>'PODLE ORJ'!W76</f>
        <v>100000</v>
      </c>
    </row>
    <row r="17" spans="1:7" ht="30" customHeight="1" x14ac:dyDescent="0.25">
      <c r="A17" s="14" t="s">
        <v>20</v>
      </c>
      <c r="B17" s="32">
        <f>'PODLE ORJ'!R83</f>
        <v>601688000</v>
      </c>
      <c r="C17" s="32">
        <f>'PODLE ORJ'!S83</f>
        <v>306338000</v>
      </c>
      <c r="D17" s="32">
        <f>'PODLE ORJ'!T83</f>
        <v>65850000</v>
      </c>
      <c r="E17" s="32">
        <f>'PODLE ORJ'!U83</f>
        <v>227000000</v>
      </c>
      <c r="F17" s="32">
        <f>'PODLE ORJ'!V83</f>
        <v>0</v>
      </c>
      <c r="G17" s="45">
        <f>'PODLE ORJ'!W83</f>
        <v>2500000</v>
      </c>
    </row>
    <row r="18" spans="1:7" ht="30" customHeight="1" x14ac:dyDescent="0.25">
      <c r="A18" s="11" t="s">
        <v>953</v>
      </c>
      <c r="B18" s="32">
        <f>'PODLE ORJ'!R91</f>
        <v>81417000</v>
      </c>
      <c r="C18" s="32">
        <f>'PODLE ORJ'!S91</f>
        <v>22103000</v>
      </c>
      <c r="D18" s="32">
        <f>'PODLE ORJ'!T91</f>
        <v>30150000</v>
      </c>
      <c r="E18" s="32">
        <f>'PODLE ORJ'!U91</f>
        <v>24150000</v>
      </c>
      <c r="F18" s="32">
        <f>'PODLE ORJ'!V91</f>
        <v>0</v>
      </c>
      <c r="G18" s="45">
        <f>'PODLE ORJ'!W91</f>
        <v>5014000</v>
      </c>
    </row>
    <row r="19" spans="1:7" ht="30" customHeight="1" x14ac:dyDescent="0.25">
      <c r="A19" s="12" t="s">
        <v>967</v>
      </c>
      <c r="B19" s="32">
        <f>'PODLE ORJ'!R111</f>
        <v>604374000</v>
      </c>
      <c r="C19" s="32">
        <f>'PODLE ORJ'!S111</f>
        <v>510813000</v>
      </c>
      <c r="D19" s="32">
        <f>'PODLE ORJ'!T111</f>
        <v>0</v>
      </c>
      <c r="E19" s="32">
        <f>'PODLE ORJ'!U111</f>
        <v>40000000</v>
      </c>
      <c r="F19" s="32">
        <f>'PODLE ORJ'!V111</f>
        <v>0</v>
      </c>
      <c r="G19" s="45">
        <f>'PODLE ORJ'!W111</f>
        <v>53561000</v>
      </c>
    </row>
    <row r="20" spans="1:7" ht="30" customHeight="1" x14ac:dyDescent="0.25">
      <c r="A20" s="12" t="s">
        <v>968</v>
      </c>
      <c r="B20" s="32">
        <f>'PODLE ORJ'!R127</f>
        <v>30884000</v>
      </c>
      <c r="C20" s="32">
        <f>'PODLE ORJ'!S127</f>
        <v>0</v>
      </c>
      <c r="D20" s="32">
        <f>'PODLE ORJ'!T127</f>
        <v>30819000</v>
      </c>
      <c r="E20" s="32">
        <f>'PODLE ORJ'!U127</f>
        <v>0</v>
      </c>
      <c r="F20" s="32">
        <f>'PODLE ORJ'!V127</f>
        <v>0</v>
      </c>
      <c r="G20" s="45">
        <f>'PODLE ORJ'!W127</f>
        <v>65000</v>
      </c>
    </row>
    <row r="21" spans="1:7" ht="30" customHeight="1" x14ac:dyDescent="0.25">
      <c r="A21" s="12" t="s">
        <v>27</v>
      </c>
      <c r="B21" s="32">
        <f>'PODLE ORJ'!R135</f>
        <v>38500000</v>
      </c>
      <c r="C21" s="32">
        <f>'PODLE ORJ'!S135</f>
        <v>10000000</v>
      </c>
      <c r="D21" s="32">
        <f>'PODLE ORJ'!T135</f>
        <v>28500000</v>
      </c>
      <c r="E21" s="32">
        <f>'PODLE ORJ'!U135</f>
        <v>0</v>
      </c>
      <c r="F21" s="32">
        <f>'PODLE ORJ'!V135</f>
        <v>0</v>
      </c>
      <c r="G21" s="45">
        <f>'PODLE ORJ'!W135</f>
        <v>0</v>
      </c>
    </row>
    <row r="22" spans="1:7" ht="30" customHeight="1" x14ac:dyDescent="0.25">
      <c r="A22" s="11" t="s">
        <v>21</v>
      </c>
      <c r="B22" s="32">
        <f>'PODLE ORJ'!R141</f>
        <v>5000000</v>
      </c>
      <c r="C22" s="32">
        <f>'PODLE ORJ'!S141</f>
        <v>3500000</v>
      </c>
      <c r="D22" s="32">
        <f>'PODLE ORJ'!T141</f>
        <v>1500000</v>
      </c>
      <c r="E22" s="32">
        <f>'PODLE ORJ'!U141</f>
        <v>0</v>
      </c>
      <c r="F22" s="32">
        <f>'PODLE ORJ'!V141</f>
        <v>0</v>
      </c>
      <c r="G22" s="45">
        <f>'PODLE ORJ'!W141</f>
        <v>0</v>
      </c>
    </row>
    <row r="23" spans="1:7" ht="30" customHeight="1" x14ac:dyDescent="0.25">
      <c r="A23" s="11" t="s">
        <v>915</v>
      </c>
      <c r="B23" s="32">
        <f>'PODLE ORJ'!R150</f>
        <v>9200000</v>
      </c>
      <c r="C23" s="32">
        <f>'PODLE ORJ'!S150</f>
        <v>0</v>
      </c>
      <c r="D23" s="32">
        <f>'PODLE ORJ'!T150</f>
        <v>8350000</v>
      </c>
      <c r="E23" s="32">
        <f>'PODLE ORJ'!U150</f>
        <v>0</v>
      </c>
      <c r="F23" s="32">
        <f>'PODLE ORJ'!V150</f>
        <v>0</v>
      </c>
      <c r="G23" s="45">
        <f>'PODLE ORJ'!W150</f>
        <v>850000</v>
      </c>
    </row>
    <row r="24" spans="1:7" ht="30" customHeight="1" x14ac:dyDescent="0.25">
      <c r="A24" s="13" t="s">
        <v>22</v>
      </c>
      <c r="B24" s="32">
        <f>'PODLE ORJ'!R447</f>
        <v>2719461120</v>
      </c>
      <c r="C24" s="32">
        <f>'PODLE ORJ'!S447</f>
        <v>609145000</v>
      </c>
      <c r="D24" s="32">
        <f>'PODLE ORJ'!T447</f>
        <v>1136236000</v>
      </c>
      <c r="E24" s="32">
        <f>'PODLE ORJ'!U447</f>
        <v>613302000</v>
      </c>
      <c r="F24" s="32">
        <f>'PODLE ORJ'!V447</f>
        <v>104615027</v>
      </c>
      <c r="G24" s="45">
        <f>'PODLE ORJ'!W447</f>
        <v>256163093</v>
      </c>
    </row>
    <row r="25" spans="1:7" ht="30" customHeight="1" x14ac:dyDescent="0.25">
      <c r="A25" s="13" t="s">
        <v>26</v>
      </c>
      <c r="B25" s="32">
        <f>'PODLE ORJ'!R453</f>
        <v>2257000</v>
      </c>
      <c r="C25" s="32">
        <f>'PODLE ORJ'!S453</f>
        <v>0</v>
      </c>
      <c r="D25" s="32">
        <f>'PODLE ORJ'!T453</f>
        <v>2257000</v>
      </c>
      <c r="E25" s="32">
        <f>'PODLE ORJ'!U453</f>
        <v>0</v>
      </c>
      <c r="F25" s="32">
        <f>'PODLE ORJ'!V453</f>
        <v>0</v>
      </c>
      <c r="G25" s="45">
        <f>'PODLE ORJ'!W453</f>
        <v>0</v>
      </c>
    </row>
    <row r="26" spans="1:7" ht="30" customHeight="1" x14ac:dyDescent="0.25">
      <c r="A26" s="13" t="s">
        <v>954</v>
      </c>
      <c r="B26" s="32">
        <f>'PODLE ORJ'!R456</f>
        <v>180000</v>
      </c>
      <c r="C26" s="32">
        <f>'PODLE ORJ'!S456</f>
        <v>0</v>
      </c>
      <c r="D26" s="32">
        <f>'PODLE ORJ'!T456</f>
        <v>180000</v>
      </c>
      <c r="E26" s="32">
        <f>'PODLE ORJ'!U456</f>
        <v>0</v>
      </c>
      <c r="F26" s="32">
        <f>'PODLE ORJ'!V456</f>
        <v>0</v>
      </c>
      <c r="G26" s="45">
        <f>'PODLE ORJ'!W456</f>
        <v>0</v>
      </c>
    </row>
    <row r="27" spans="1:7" ht="30" customHeight="1" thickBot="1" x14ac:dyDescent="0.3">
      <c r="A27" s="15" t="s">
        <v>23</v>
      </c>
      <c r="B27" s="32">
        <f>'PODLE ORJ'!R460</f>
        <v>2000000</v>
      </c>
      <c r="C27" s="32">
        <f>'PODLE ORJ'!S460</f>
        <v>0</v>
      </c>
      <c r="D27" s="32">
        <f>'PODLE ORJ'!T460</f>
        <v>2000000</v>
      </c>
      <c r="E27" s="32">
        <f>'PODLE ORJ'!U460</f>
        <v>0</v>
      </c>
      <c r="F27" s="32">
        <f>'PODLE ORJ'!V460</f>
        <v>0</v>
      </c>
      <c r="G27" s="45">
        <f>'PODLE ORJ'!W460</f>
        <v>0</v>
      </c>
    </row>
    <row r="28" spans="1:7" ht="30" customHeight="1" thickBot="1" x14ac:dyDescent="0.25">
      <c r="A28" s="16" t="s">
        <v>24</v>
      </c>
      <c r="B28" s="33">
        <f>SUM(B8:B27)</f>
        <v>4385181120</v>
      </c>
      <c r="C28" s="33">
        <f t="shared" ref="C28:G28" si="0">SUM(C8:C27)</f>
        <v>1568161000</v>
      </c>
      <c r="D28" s="34">
        <f>SUM(D8:D27)</f>
        <v>1397000000</v>
      </c>
      <c r="E28" s="34">
        <f>SUM(E8:E27)</f>
        <v>985152000</v>
      </c>
      <c r="F28" s="34">
        <f t="shared" si="0"/>
        <v>104615027</v>
      </c>
      <c r="G28" s="35">
        <f t="shared" si="0"/>
        <v>330253093</v>
      </c>
    </row>
    <row r="29" spans="1:7" ht="16.5" hidden="1" x14ac:dyDescent="0.25">
      <c r="A29" s="4"/>
      <c r="B29" s="5"/>
      <c r="C29" s="6"/>
      <c r="D29" s="7"/>
      <c r="E29" s="7"/>
      <c r="F29" s="8"/>
      <c r="G29" s="8"/>
    </row>
    <row r="30" spans="1:7" ht="18" customHeight="1" x14ac:dyDescent="0.25">
      <c r="A30" s="4"/>
      <c r="B30" s="5"/>
      <c r="C30" s="9"/>
      <c r="D30" s="10"/>
      <c r="E30" s="10"/>
      <c r="F30" s="8"/>
      <c r="G30" s="19"/>
    </row>
    <row r="31" spans="1:7" ht="18" customHeight="1" x14ac:dyDescent="0.25">
      <c r="A31" s="71"/>
      <c r="B31" s="72"/>
      <c r="C31" s="73"/>
      <c r="D31" s="74"/>
      <c r="E31" s="74"/>
      <c r="F31" s="20"/>
      <c r="G31" s="19"/>
    </row>
    <row r="32" spans="1:7" ht="18" customHeight="1" x14ac:dyDescent="0.25">
      <c r="A32" s="71"/>
      <c r="B32" s="72"/>
      <c r="C32" s="73"/>
      <c r="D32" s="75"/>
      <c r="E32" s="74"/>
      <c r="F32" s="76" t="s">
        <v>940</v>
      </c>
      <c r="G32" s="38">
        <f>198875093+2500000</f>
        <v>201375093</v>
      </c>
    </row>
    <row r="33" spans="1:11" ht="18" customHeight="1" x14ac:dyDescent="0.3">
      <c r="A33" s="77"/>
      <c r="B33" s="72"/>
      <c r="C33" s="73"/>
      <c r="D33" s="78"/>
      <c r="E33" s="79"/>
      <c r="F33" s="76" t="s">
        <v>941</v>
      </c>
      <c r="G33" s="39">
        <v>82818000</v>
      </c>
    </row>
    <row r="34" spans="1:11" ht="18" customHeight="1" x14ac:dyDescent="0.3">
      <c r="A34" s="77"/>
      <c r="B34" s="72"/>
      <c r="C34" s="73"/>
      <c r="D34" s="78"/>
      <c r="E34" s="78"/>
      <c r="F34" s="76" t="s">
        <v>942</v>
      </c>
      <c r="G34" s="21">
        <v>284193093</v>
      </c>
    </row>
    <row r="35" spans="1:11" s="2" customFormat="1" ht="24.75" customHeight="1" x14ac:dyDescent="0.3">
      <c r="A35" s="77"/>
      <c r="B35" s="72"/>
      <c r="C35" s="73"/>
      <c r="D35" s="78"/>
      <c r="E35" s="78"/>
      <c r="F35" s="76"/>
      <c r="G35" s="21"/>
    </row>
    <row r="36" spans="1:11" s="2" customFormat="1" ht="23.1" customHeight="1" thickBot="1" x14ac:dyDescent="0.4">
      <c r="A36" s="23" t="s">
        <v>970</v>
      </c>
      <c r="B36" s="24"/>
      <c r="C36" s="25"/>
      <c r="D36" s="26"/>
      <c r="E36" s="26"/>
      <c r="F36" s="27"/>
      <c r="G36" s="80"/>
    </row>
    <row r="37" spans="1:11" s="2" customFormat="1" ht="23.1" customHeight="1" x14ac:dyDescent="0.25">
      <c r="A37" s="167" t="s">
        <v>973</v>
      </c>
      <c r="B37" s="168"/>
      <c r="C37" s="168"/>
      <c r="D37" s="168"/>
      <c r="E37" s="81"/>
      <c r="F37" s="169">
        <f>D28</f>
        <v>1397000000</v>
      </c>
      <c r="G37" s="170"/>
      <c r="K37" s="84"/>
    </row>
    <row r="38" spans="1:11" s="2" customFormat="1" ht="23.1" customHeight="1" x14ac:dyDescent="0.25">
      <c r="A38" s="171" t="s">
        <v>960</v>
      </c>
      <c r="B38" s="172"/>
      <c r="C38" s="172"/>
      <c r="D38" s="172"/>
      <c r="E38" s="172"/>
      <c r="F38" s="173">
        <f>C28</f>
        <v>1568161000</v>
      </c>
      <c r="G38" s="174"/>
      <c r="I38" s="84"/>
      <c r="K38" s="84"/>
    </row>
    <row r="39" spans="1:11" s="2" customFormat="1" ht="23.1" customHeight="1" x14ac:dyDescent="0.25">
      <c r="A39" s="163" t="s">
        <v>120</v>
      </c>
      <c r="B39" s="164"/>
      <c r="C39" s="164"/>
      <c r="D39" s="164"/>
      <c r="E39" s="164"/>
      <c r="F39" s="165">
        <f>F38-F40-F41-F43-F44-F45-F46-F47-F48-F50-F51-F52-F53</f>
        <v>538134000</v>
      </c>
      <c r="G39" s="166"/>
      <c r="K39" s="84"/>
    </row>
    <row r="40" spans="1:11" s="2" customFormat="1" ht="22.5" customHeight="1" x14ac:dyDescent="0.25">
      <c r="A40" s="163" t="s">
        <v>918</v>
      </c>
      <c r="B40" s="164"/>
      <c r="C40" s="164"/>
      <c r="D40" s="164"/>
      <c r="E40" s="164"/>
      <c r="F40" s="165">
        <v>10000000</v>
      </c>
      <c r="G40" s="166"/>
      <c r="K40" s="84"/>
    </row>
    <row r="41" spans="1:11" s="2" customFormat="1" ht="23.1" customHeight="1" x14ac:dyDescent="0.25">
      <c r="A41" s="163" t="s">
        <v>955</v>
      </c>
      <c r="B41" s="164"/>
      <c r="C41" s="164"/>
      <c r="D41" s="164"/>
      <c r="E41" s="164"/>
      <c r="F41" s="165">
        <v>11768000</v>
      </c>
      <c r="G41" s="166"/>
      <c r="K41" s="84"/>
    </row>
    <row r="42" spans="1:11" s="2" customFormat="1" ht="23.1" customHeight="1" x14ac:dyDescent="0.25">
      <c r="A42" s="163" t="s">
        <v>969</v>
      </c>
      <c r="B42" s="164"/>
      <c r="C42" s="164"/>
      <c r="D42" s="164"/>
      <c r="E42" s="164"/>
      <c r="F42" s="165">
        <v>10335000</v>
      </c>
      <c r="G42" s="166"/>
      <c r="K42" s="84"/>
    </row>
    <row r="43" spans="1:11" s="2" customFormat="1" ht="23.1" customHeight="1" x14ac:dyDescent="0.25">
      <c r="A43" s="163" t="s">
        <v>919</v>
      </c>
      <c r="B43" s="164"/>
      <c r="C43" s="164"/>
      <c r="D43" s="164"/>
      <c r="E43" s="164"/>
      <c r="F43" s="165">
        <v>250000</v>
      </c>
      <c r="G43" s="166"/>
      <c r="K43" s="84"/>
    </row>
    <row r="44" spans="1:11" s="2" customFormat="1" ht="23.1" customHeight="1" x14ac:dyDescent="0.25">
      <c r="A44" s="163" t="s">
        <v>920</v>
      </c>
      <c r="B44" s="164"/>
      <c r="C44" s="164"/>
      <c r="D44" s="164"/>
      <c r="E44" s="164"/>
      <c r="F44" s="165">
        <v>5929000</v>
      </c>
      <c r="G44" s="166"/>
      <c r="K44" s="84"/>
    </row>
    <row r="45" spans="1:11" s="2" customFormat="1" ht="23.1" customHeight="1" x14ac:dyDescent="0.25">
      <c r="A45" s="163" t="s">
        <v>921</v>
      </c>
      <c r="B45" s="164"/>
      <c r="C45" s="164"/>
      <c r="D45" s="164"/>
      <c r="E45" s="164"/>
      <c r="F45" s="165">
        <v>20083000</v>
      </c>
      <c r="G45" s="166"/>
      <c r="K45" s="84"/>
    </row>
    <row r="46" spans="1:11" s="2" customFormat="1" ht="23.1" customHeight="1" x14ac:dyDescent="0.25">
      <c r="A46" s="163" t="s">
        <v>956</v>
      </c>
      <c r="B46" s="164"/>
      <c r="C46" s="164"/>
      <c r="D46" s="164"/>
      <c r="E46" s="164"/>
      <c r="F46" s="165">
        <v>2500000</v>
      </c>
      <c r="G46" s="166"/>
      <c r="K46" s="84"/>
    </row>
    <row r="47" spans="1:11" s="2" customFormat="1" ht="23.1" customHeight="1" x14ac:dyDescent="0.25">
      <c r="A47" s="163" t="s">
        <v>957</v>
      </c>
      <c r="B47" s="164"/>
      <c r="C47" s="164"/>
      <c r="D47" s="164"/>
      <c r="E47" s="164"/>
      <c r="F47" s="165">
        <v>1000000</v>
      </c>
      <c r="G47" s="166"/>
      <c r="K47" s="84"/>
    </row>
    <row r="48" spans="1:11" s="2" customFormat="1" ht="23.1" customHeight="1" x14ac:dyDescent="0.25">
      <c r="A48" s="163" t="s">
        <v>922</v>
      </c>
      <c r="B48" s="164"/>
      <c r="C48" s="164"/>
      <c r="D48" s="164"/>
      <c r="E48" s="164"/>
      <c r="F48" s="165">
        <v>25974000</v>
      </c>
      <c r="G48" s="166"/>
      <c r="K48" s="84"/>
    </row>
    <row r="49" spans="1:11" s="2" customFormat="1" ht="23.1" customHeight="1" x14ac:dyDescent="0.25">
      <c r="A49" s="163" t="s">
        <v>943</v>
      </c>
      <c r="B49" s="164"/>
      <c r="C49" s="164"/>
      <c r="D49" s="164"/>
      <c r="E49" s="164"/>
      <c r="F49" s="165">
        <v>80000000</v>
      </c>
      <c r="G49" s="166"/>
      <c r="K49" s="84"/>
    </row>
    <row r="50" spans="1:11" s="2" customFormat="1" ht="22.5" customHeight="1" x14ac:dyDescent="0.25">
      <c r="A50" s="193" t="s">
        <v>121</v>
      </c>
      <c r="B50" s="194"/>
      <c r="C50" s="194"/>
      <c r="D50" s="194"/>
      <c r="E50" s="194"/>
      <c r="F50" s="195">
        <v>280364000</v>
      </c>
      <c r="G50" s="196"/>
      <c r="K50" s="84"/>
    </row>
    <row r="51" spans="1:11" s="2" customFormat="1" ht="22.5" customHeight="1" x14ac:dyDescent="0.25">
      <c r="A51" s="193" t="s">
        <v>923</v>
      </c>
      <c r="B51" s="194"/>
      <c r="C51" s="194"/>
      <c r="D51" s="194"/>
      <c r="E51" s="194"/>
      <c r="F51" s="195">
        <v>16523000</v>
      </c>
      <c r="G51" s="196"/>
      <c r="K51" s="84"/>
    </row>
    <row r="52" spans="1:11" s="2" customFormat="1" ht="23.1" customHeight="1" x14ac:dyDescent="0.25">
      <c r="A52" s="203" t="s">
        <v>958</v>
      </c>
      <c r="B52" s="204"/>
      <c r="C52" s="204"/>
      <c r="D52" s="204"/>
      <c r="E52" s="204"/>
      <c r="F52" s="205">
        <v>510813000</v>
      </c>
      <c r="G52" s="206"/>
      <c r="K52" s="84"/>
    </row>
    <row r="53" spans="1:11" s="2" customFormat="1" ht="22.5" customHeight="1" x14ac:dyDescent="0.25">
      <c r="A53" s="203" t="s">
        <v>959</v>
      </c>
      <c r="B53" s="204"/>
      <c r="C53" s="204"/>
      <c r="D53" s="204"/>
      <c r="E53" s="204"/>
      <c r="F53" s="205">
        <v>144823000</v>
      </c>
      <c r="G53" s="206"/>
      <c r="K53" s="84"/>
    </row>
    <row r="54" spans="1:11" ht="23.1" customHeight="1" thickBot="1" x14ac:dyDescent="0.3">
      <c r="A54" s="197" t="s">
        <v>28</v>
      </c>
      <c r="B54" s="198"/>
      <c r="C54" s="198"/>
      <c r="D54" s="198"/>
      <c r="E54" s="198"/>
      <c r="F54" s="199">
        <f>F38+F37</f>
        <v>2965161000</v>
      </c>
      <c r="G54" s="200"/>
      <c r="K54" s="84"/>
    </row>
    <row r="55" spans="1:11" s="2" customFormat="1" ht="23.1" customHeight="1" thickBot="1" x14ac:dyDescent="0.25">
      <c r="A55" s="17"/>
      <c r="B55" s="17"/>
      <c r="C55" s="17"/>
      <c r="D55" s="18"/>
      <c r="E55" s="18"/>
      <c r="F55" s="18"/>
      <c r="G55" s="18"/>
    </row>
    <row r="56" spans="1:11" ht="16.5" thickBot="1" x14ac:dyDescent="0.3">
      <c r="A56" s="82" t="s">
        <v>29</v>
      </c>
      <c r="B56" s="83"/>
      <c r="C56" s="83"/>
      <c r="D56" s="83"/>
      <c r="E56" s="83"/>
      <c r="F56" s="201">
        <f>F37</f>
        <v>1397000000</v>
      </c>
      <c r="G56" s="202"/>
    </row>
  </sheetData>
  <mergeCells count="46">
    <mergeCell ref="A54:E54"/>
    <mergeCell ref="F54:G54"/>
    <mergeCell ref="F56:G56"/>
    <mergeCell ref="A51:E51"/>
    <mergeCell ref="F51:G51"/>
    <mergeCell ref="A52:E52"/>
    <mergeCell ref="F52:G52"/>
    <mergeCell ref="A53:E53"/>
    <mergeCell ref="F53:G53"/>
    <mergeCell ref="A47:E47"/>
    <mergeCell ref="F47:G47"/>
    <mergeCell ref="A48:E48"/>
    <mergeCell ref="F48:G48"/>
    <mergeCell ref="A50:E50"/>
    <mergeCell ref="F50:G50"/>
    <mergeCell ref="A49:E49"/>
    <mergeCell ref="F49:G49"/>
    <mergeCell ref="A44:E44"/>
    <mergeCell ref="F44:G44"/>
    <mergeCell ref="A45:E45"/>
    <mergeCell ref="F45:G45"/>
    <mergeCell ref="A46:E46"/>
    <mergeCell ref="F46:G46"/>
    <mergeCell ref="A3:G3"/>
    <mergeCell ref="A5:A7"/>
    <mergeCell ref="C5:G5"/>
    <mergeCell ref="B6:B7"/>
    <mergeCell ref="C6:C7"/>
    <mergeCell ref="D6:D7"/>
    <mergeCell ref="F6:F7"/>
    <mergeCell ref="G6:G7"/>
    <mergeCell ref="E6:E7"/>
    <mergeCell ref="A37:D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3:E43"/>
    <mergeCell ref="F43:G43"/>
    <mergeCell ref="A42:E42"/>
    <mergeCell ref="F42:G42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3"/>
  <sheetViews>
    <sheetView tabSelected="1" view="pageBreakPreview" zoomScale="85" zoomScaleNormal="85" zoomScaleSheetLayoutView="85" workbookViewId="0">
      <pane ySplit="6" topLeftCell="A442" activePane="bottomLeft" state="frozen"/>
      <selection activeCell="G1" sqref="G1"/>
      <selection pane="bottomLeft" activeCell="Y44" sqref="Y44"/>
    </sheetView>
  </sheetViews>
  <sheetFormatPr defaultRowHeight="12.75" x14ac:dyDescent="0.2"/>
  <cols>
    <col min="1" max="1" width="7.7109375" customWidth="1"/>
    <col min="2" max="4" width="5.7109375" customWidth="1"/>
    <col min="5" max="5" width="2.85546875" customWidth="1"/>
    <col min="6" max="6" width="5.85546875" customWidth="1"/>
    <col min="7" max="7" width="8.42578125" style="160" customWidth="1"/>
    <col min="8" max="8" width="28.5703125" customWidth="1"/>
    <col min="9" max="9" width="7.140625" customWidth="1"/>
    <col min="10" max="10" width="5.7109375" customWidth="1"/>
    <col min="11" max="11" width="0" hidden="1" customWidth="1"/>
    <col min="12" max="13" width="5.7109375" customWidth="1"/>
    <col min="14" max="14" width="12.28515625" customWidth="1"/>
    <col min="15" max="15" width="16.85546875" customWidth="1"/>
    <col min="16" max="16" width="15.5703125" customWidth="1"/>
    <col min="17" max="17" width="14.7109375" customWidth="1"/>
    <col min="18" max="18" width="17" customWidth="1"/>
    <col min="19" max="19" width="13.28515625" customWidth="1"/>
    <col min="20" max="20" width="16.28515625" customWidth="1"/>
    <col min="21" max="21" width="14.42578125" customWidth="1"/>
    <col min="22" max="22" width="13.7109375" customWidth="1"/>
    <col min="23" max="23" width="13.5703125" customWidth="1"/>
    <col min="247" max="247" width="0" hidden="1" customWidth="1"/>
    <col min="248" max="251" width="5.7109375" customWidth="1"/>
    <col min="252" max="252" width="7.85546875" customWidth="1"/>
    <col min="253" max="253" width="7.140625" customWidth="1"/>
    <col min="254" max="254" width="28.5703125" customWidth="1"/>
    <col min="255" max="255" width="7.140625" customWidth="1"/>
    <col min="256" max="256" width="5.7109375" customWidth="1"/>
    <col min="257" max="257" width="0" hidden="1" customWidth="1"/>
    <col min="258" max="259" width="5.7109375" customWidth="1"/>
    <col min="260" max="260" width="14.28515625" customWidth="1"/>
    <col min="261" max="262" width="11.42578125" customWidth="1"/>
    <col min="263" max="263" width="14.28515625" customWidth="1"/>
    <col min="264" max="278" width="11.42578125" customWidth="1"/>
    <col min="279" max="279" width="28.5703125" customWidth="1"/>
    <col min="503" max="503" width="0" hidden="1" customWidth="1"/>
    <col min="504" max="507" width="5.7109375" customWidth="1"/>
    <col min="508" max="508" width="7.85546875" customWidth="1"/>
    <col min="509" max="509" width="7.140625" customWidth="1"/>
    <col min="510" max="510" width="28.5703125" customWidth="1"/>
    <col min="511" max="511" width="7.140625" customWidth="1"/>
    <col min="512" max="512" width="5.7109375" customWidth="1"/>
    <col min="513" max="513" width="0" hidden="1" customWidth="1"/>
    <col min="514" max="515" width="5.7109375" customWidth="1"/>
    <col min="516" max="516" width="14.28515625" customWidth="1"/>
    <col min="517" max="518" width="11.42578125" customWidth="1"/>
    <col min="519" max="519" width="14.28515625" customWidth="1"/>
    <col min="520" max="534" width="11.42578125" customWidth="1"/>
    <col min="535" max="535" width="28.5703125" customWidth="1"/>
    <col min="759" max="759" width="0" hidden="1" customWidth="1"/>
    <col min="760" max="763" width="5.7109375" customWidth="1"/>
    <col min="764" max="764" width="7.85546875" customWidth="1"/>
    <col min="765" max="765" width="7.140625" customWidth="1"/>
    <col min="766" max="766" width="28.5703125" customWidth="1"/>
    <col min="767" max="767" width="7.140625" customWidth="1"/>
    <col min="768" max="768" width="5.7109375" customWidth="1"/>
    <col min="769" max="769" width="0" hidden="1" customWidth="1"/>
    <col min="770" max="771" width="5.7109375" customWidth="1"/>
    <col min="772" max="772" width="14.28515625" customWidth="1"/>
    <col min="773" max="774" width="11.42578125" customWidth="1"/>
    <col min="775" max="775" width="14.28515625" customWidth="1"/>
    <col min="776" max="790" width="11.42578125" customWidth="1"/>
    <col min="791" max="791" width="28.5703125" customWidth="1"/>
    <col min="1015" max="1015" width="0" hidden="1" customWidth="1"/>
    <col min="1016" max="1019" width="5.7109375" customWidth="1"/>
    <col min="1020" max="1020" width="7.85546875" customWidth="1"/>
    <col min="1021" max="1021" width="7.140625" customWidth="1"/>
    <col min="1022" max="1022" width="28.5703125" customWidth="1"/>
    <col min="1023" max="1023" width="7.140625" customWidth="1"/>
    <col min="1024" max="1024" width="5.7109375" customWidth="1"/>
    <col min="1025" max="1025" width="0" hidden="1" customWidth="1"/>
    <col min="1026" max="1027" width="5.7109375" customWidth="1"/>
    <col min="1028" max="1028" width="14.28515625" customWidth="1"/>
    <col min="1029" max="1030" width="11.42578125" customWidth="1"/>
    <col min="1031" max="1031" width="14.28515625" customWidth="1"/>
    <col min="1032" max="1046" width="11.42578125" customWidth="1"/>
    <col min="1047" max="1047" width="28.5703125" customWidth="1"/>
    <col min="1271" max="1271" width="0" hidden="1" customWidth="1"/>
    <col min="1272" max="1275" width="5.7109375" customWidth="1"/>
    <col min="1276" max="1276" width="7.85546875" customWidth="1"/>
    <col min="1277" max="1277" width="7.140625" customWidth="1"/>
    <col min="1278" max="1278" width="28.5703125" customWidth="1"/>
    <col min="1279" max="1279" width="7.140625" customWidth="1"/>
    <col min="1280" max="1280" width="5.7109375" customWidth="1"/>
    <col min="1281" max="1281" width="0" hidden="1" customWidth="1"/>
    <col min="1282" max="1283" width="5.7109375" customWidth="1"/>
    <col min="1284" max="1284" width="14.28515625" customWidth="1"/>
    <col min="1285" max="1286" width="11.42578125" customWidth="1"/>
    <col min="1287" max="1287" width="14.28515625" customWidth="1"/>
    <col min="1288" max="1302" width="11.42578125" customWidth="1"/>
    <col min="1303" max="1303" width="28.5703125" customWidth="1"/>
    <col min="1527" max="1527" width="0" hidden="1" customWidth="1"/>
    <col min="1528" max="1531" width="5.7109375" customWidth="1"/>
    <col min="1532" max="1532" width="7.85546875" customWidth="1"/>
    <col min="1533" max="1533" width="7.140625" customWidth="1"/>
    <col min="1534" max="1534" width="28.5703125" customWidth="1"/>
    <col min="1535" max="1535" width="7.140625" customWidth="1"/>
    <col min="1536" max="1536" width="5.7109375" customWidth="1"/>
    <col min="1537" max="1537" width="0" hidden="1" customWidth="1"/>
    <col min="1538" max="1539" width="5.7109375" customWidth="1"/>
    <col min="1540" max="1540" width="14.28515625" customWidth="1"/>
    <col min="1541" max="1542" width="11.42578125" customWidth="1"/>
    <col min="1543" max="1543" width="14.28515625" customWidth="1"/>
    <col min="1544" max="1558" width="11.42578125" customWidth="1"/>
    <col min="1559" max="1559" width="28.5703125" customWidth="1"/>
    <col min="1783" max="1783" width="0" hidden="1" customWidth="1"/>
    <col min="1784" max="1787" width="5.7109375" customWidth="1"/>
    <col min="1788" max="1788" width="7.85546875" customWidth="1"/>
    <col min="1789" max="1789" width="7.140625" customWidth="1"/>
    <col min="1790" max="1790" width="28.5703125" customWidth="1"/>
    <col min="1791" max="1791" width="7.140625" customWidth="1"/>
    <col min="1792" max="1792" width="5.7109375" customWidth="1"/>
    <col min="1793" max="1793" width="0" hidden="1" customWidth="1"/>
    <col min="1794" max="1795" width="5.7109375" customWidth="1"/>
    <col min="1796" max="1796" width="14.28515625" customWidth="1"/>
    <col min="1797" max="1798" width="11.42578125" customWidth="1"/>
    <col min="1799" max="1799" width="14.28515625" customWidth="1"/>
    <col min="1800" max="1814" width="11.42578125" customWidth="1"/>
    <col min="1815" max="1815" width="28.5703125" customWidth="1"/>
    <col min="2039" max="2039" width="0" hidden="1" customWidth="1"/>
    <col min="2040" max="2043" width="5.7109375" customWidth="1"/>
    <col min="2044" max="2044" width="7.85546875" customWidth="1"/>
    <col min="2045" max="2045" width="7.140625" customWidth="1"/>
    <col min="2046" max="2046" width="28.5703125" customWidth="1"/>
    <col min="2047" max="2047" width="7.140625" customWidth="1"/>
    <col min="2048" max="2048" width="5.7109375" customWidth="1"/>
    <col min="2049" max="2049" width="0" hidden="1" customWidth="1"/>
    <col min="2050" max="2051" width="5.7109375" customWidth="1"/>
    <col min="2052" max="2052" width="14.28515625" customWidth="1"/>
    <col min="2053" max="2054" width="11.42578125" customWidth="1"/>
    <col min="2055" max="2055" width="14.28515625" customWidth="1"/>
    <col min="2056" max="2070" width="11.42578125" customWidth="1"/>
    <col min="2071" max="2071" width="28.5703125" customWidth="1"/>
    <col min="2295" max="2295" width="0" hidden="1" customWidth="1"/>
    <col min="2296" max="2299" width="5.7109375" customWidth="1"/>
    <col min="2300" max="2300" width="7.85546875" customWidth="1"/>
    <col min="2301" max="2301" width="7.140625" customWidth="1"/>
    <col min="2302" max="2302" width="28.5703125" customWidth="1"/>
    <col min="2303" max="2303" width="7.140625" customWidth="1"/>
    <col min="2304" max="2304" width="5.7109375" customWidth="1"/>
    <col min="2305" max="2305" width="0" hidden="1" customWidth="1"/>
    <col min="2306" max="2307" width="5.7109375" customWidth="1"/>
    <col min="2308" max="2308" width="14.28515625" customWidth="1"/>
    <col min="2309" max="2310" width="11.42578125" customWidth="1"/>
    <col min="2311" max="2311" width="14.28515625" customWidth="1"/>
    <col min="2312" max="2326" width="11.42578125" customWidth="1"/>
    <col min="2327" max="2327" width="28.5703125" customWidth="1"/>
    <col min="2551" max="2551" width="0" hidden="1" customWidth="1"/>
    <col min="2552" max="2555" width="5.7109375" customWidth="1"/>
    <col min="2556" max="2556" width="7.85546875" customWidth="1"/>
    <col min="2557" max="2557" width="7.140625" customWidth="1"/>
    <col min="2558" max="2558" width="28.5703125" customWidth="1"/>
    <col min="2559" max="2559" width="7.140625" customWidth="1"/>
    <col min="2560" max="2560" width="5.7109375" customWidth="1"/>
    <col min="2561" max="2561" width="0" hidden="1" customWidth="1"/>
    <col min="2562" max="2563" width="5.7109375" customWidth="1"/>
    <col min="2564" max="2564" width="14.28515625" customWidth="1"/>
    <col min="2565" max="2566" width="11.42578125" customWidth="1"/>
    <col min="2567" max="2567" width="14.28515625" customWidth="1"/>
    <col min="2568" max="2582" width="11.42578125" customWidth="1"/>
    <col min="2583" max="2583" width="28.5703125" customWidth="1"/>
    <col min="2807" max="2807" width="0" hidden="1" customWidth="1"/>
    <col min="2808" max="2811" width="5.7109375" customWidth="1"/>
    <col min="2812" max="2812" width="7.85546875" customWidth="1"/>
    <col min="2813" max="2813" width="7.140625" customWidth="1"/>
    <col min="2814" max="2814" width="28.5703125" customWidth="1"/>
    <col min="2815" max="2815" width="7.140625" customWidth="1"/>
    <col min="2816" max="2816" width="5.7109375" customWidth="1"/>
    <col min="2817" max="2817" width="0" hidden="1" customWidth="1"/>
    <col min="2818" max="2819" width="5.7109375" customWidth="1"/>
    <col min="2820" max="2820" width="14.28515625" customWidth="1"/>
    <col min="2821" max="2822" width="11.42578125" customWidth="1"/>
    <col min="2823" max="2823" width="14.28515625" customWidth="1"/>
    <col min="2824" max="2838" width="11.42578125" customWidth="1"/>
    <col min="2839" max="2839" width="28.5703125" customWidth="1"/>
    <col min="3063" max="3063" width="0" hidden="1" customWidth="1"/>
    <col min="3064" max="3067" width="5.7109375" customWidth="1"/>
    <col min="3068" max="3068" width="7.85546875" customWidth="1"/>
    <col min="3069" max="3069" width="7.140625" customWidth="1"/>
    <col min="3070" max="3070" width="28.5703125" customWidth="1"/>
    <col min="3071" max="3071" width="7.140625" customWidth="1"/>
    <col min="3072" max="3072" width="5.7109375" customWidth="1"/>
    <col min="3073" max="3073" width="0" hidden="1" customWidth="1"/>
    <col min="3074" max="3075" width="5.7109375" customWidth="1"/>
    <col min="3076" max="3076" width="14.28515625" customWidth="1"/>
    <col min="3077" max="3078" width="11.42578125" customWidth="1"/>
    <col min="3079" max="3079" width="14.28515625" customWidth="1"/>
    <col min="3080" max="3094" width="11.42578125" customWidth="1"/>
    <col min="3095" max="3095" width="28.5703125" customWidth="1"/>
    <col min="3319" max="3319" width="0" hidden="1" customWidth="1"/>
    <col min="3320" max="3323" width="5.7109375" customWidth="1"/>
    <col min="3324" max="3324" width="7.85546875" customWidth="1"/>
    <col min="3325" max="3325" width="7.140625" customWidth="1"/>
    <col min="3326" max="3326" width="28.5703125" customWidth="1"/>
    <col min="3327" max="3327" width="7.140625" customWidth="1"/>
    <col min="3328" max="3328" width="5.7109375" customWidth="1"/>
    <col min="3329" max="3329" width="0" hidden="1" customWidth="1"/>
    <col min="3330" max="3331" width="5.7109375" customWidth="1"/>
    <col min="3332" max="3332" width="14.28515625" customWidth="1"/>
    <col min="3333" max="3334" width="11.42578125" customWidth="1"/>
    <col min="3335" max="3335" width="14.28515625" customWidth="1"/>
    <col min="3336" max="3350" width="11.42578125" customWidth="1"/>
    <col min="3351" max="3351" width="28.5703125" customWidth="1"/>
    <col min="3575" max="3575" width="0" hidden="1" customWidth="1"/>
    <col min="3576" max="3579" width="5.7109375" customWidth="1"/>
    <col min="3580" max="3580" width="7.85546875" customWidth="1"/>
    <col min="3581" max="3581" width="7.140625" customWidth="1"/>
    <col min="3582" max="3582" width="28.5703125" customWidth="1"/>
    <col min="3583" max="3583" width="7.140625" customWidth="1"/>
    <col min="3584" max="3584" width="5.7109375" customWidth="1"/>
    <col min="3585" max="3585" width="0" hidden="1" customWidth="1"/>
    <col min="3586" max="3587" width="5.7109375" customWidth="1"/>
    <col min="3588" max="3588" width="14.28515625" customWidth="1"/>
    <col min="3589" max="3590" width="11.42578125" customWidth="1"/>
    <col min="3591" max="3591" width="14.28515625" customWidth="1"/>
    <col min="3592" max="3606" width="11.42578125" customWidth="1"/>
    <col min="3607" max="3607" width="28.5703125" customWidth="1"/>
    <col min="3831" max="3831" width="0" hidden="1" customWidth="1"/>
    <col min="3832" max="3835" width="5.7109375" customWidth="1"/>
    <col min="3836" max="3836" width="7.85546875" customWidth="1"/>
    <col min="3837" max="3837" width="7.140625" customWidth="1"/>
    <col min="3838" max="3838" width="28.5703125" customWidth="1"/>
    <col min="3839" max="3839" width="7.140625" customWidth="1"/>
    <col min="3840" max="3840" width="5.7109375" customWidth="1"/>
    <col min="3841" max="3841" width="0" hidden="1" customWidth="1"/>
    <col min="3842" max="3843" width="5.7109375" customWidth="1"/>
    <col min="3844" max="3844" width="14.28515625" customWidth="1"/>
    <col min="3845" max="3846" width="11.42578125" customWidth="1"/>
    <col min="3847" max="3847" width="14.28515625" customWidth="1"/>
    <col min="3848" max="3862" width="11.42578125" customWidth="1"/>
    <col min="3863" max="3863" width="28.5703125" customWidth="1"/>
    <col min="4087" max="4087" width="0" hidden="1" customWidth="1"/>
    <col min="4088" max="4091" width="5.7109375" customWidth="1"/>
    <col min="4092" max="4092" width="7.85546875" customWidth="1"/>
    <col min="4093" max="4093" width="7.140625" customWidth="1"/>
    <col min="4094" max="4094" width="28.5703125" customWidth="1"/>
    <col min="4095" max="4095" width="7.140625" customWidth="1"/>
    <col min="4096" max="4096" width="5.7109375" customWidth="1"/>
    <col min="4097" max="4097" width="0" hidden="1" customWidth="1"/>
    <col min="4098" max="4099" width="5.7109375" customWidth="1"/>
    <col min="4100" max="4100" width="14.28515625" customWidth="1"/>
    <col min="4101" max="4102" width="11.42578125" customWidth="1"/>
    <col min="4103" max="4103" width="14.28515625" customWidth="1"/>
    <col min="4104" max="4118" width="11.42578125" customWidth="1"/>
    <col min="4119" max="4119" width="28.5703125" customWidth="1"/>
    <col min="4343" max="4343" width="0" hidden="1" customWidth="1"/>
    <col min="4344" max="4347" width="5.7109375" customWidth="1"/>
    <col min="4348" max="4348" width="7.85546875" customWidth="1"/>
    <col min="4349" max="4349" width="7.140625" customWidth="1"/>
    <col min="4350" max="4350" width="28.5703125" customWidth="1"/>
    <col min="4351" max="4351" width="7.140625" customWidth="1"/>
    <col min="4352" max="4352" width="5.7109375" customWidth="1"/>
    <col min="4353" max="4353" width="0" hidden="1" customWidth="1"/>
    <col min="4354" max="4355" width="5.7109375" customWidth="1"/>
    <col min="4356" max="4356" width="14.28515625" customWidth="1"/>
    <col min="4357" max="4358" width="11.42578125" customWidth="1"/>
    <col min="4359" max="4359" width="14.28515625" customWidth="1"/>
    <col min="4360" max="4374" width="11.42578125" customWidth="1"/>
    <col min="4375" max="4375" width="28.5703125" customWidth="1"/>
    <col min="4599" max="4599" width="0" hidden="1" customWidth="1"/>
    <col min="4600" max="4603" width="5.7109375" customWidth="1"/>
    <col min="4604" max="4604" width="7.85546875" customWidth="1"/>
    <col min="4605" max="4605" width="7.140625" customWidth="1"/>
    <col min="4606" max="4606" width="28.5703125" customWidth="1"/>
    <col min="4607" max="4607" width="7.140625" customWidth="1"/>
    <col min="4608" max="4608" width="5.7109375" customWidth="1"/>
    <col min="4609" max="4609" width="0" hidden="1" customWidth="1"/>
    <col min="4610" max="4611" width="5.7109375" customWidth="1"/>
    <col min="4612" max="4612" width="14.28515625" customWidth="1"/>
    <col min="4613" max="4614" width="11.42578125" customWidth="1"/>
    <col min="4615" max="4615" width="14.28515625" customWidth="1"/>
    <col min="4616" max="4630" width="11.42578125" customWidth="1"/>
    <col min="4631" max="4631" width="28.5703125" customWidth="1"/>
    <col min="4855" max="4855" width="0" hidden="1" customWidth="1"/>
    <col min="4856" max="4859" width="5.7109375" customWidth="1"/>
    <col min="4860" max="4860" width="7.85546875" customWidth="1"/>
    <col min="4861" max="4861" width="7.140625" customWidth="1"/>
    <col min="4862" max="4862" width="28.5703125" customWidth="1"/>
    <col min="4863" max="4863" width="7.140625" customWidth="1"/>
    <col min="4864" max="4864" width="5.7109375" customWidth="1"/>
    <col min="4865" max="4865" width="0" hidden="1" customWidth="1"/>
    <col min="4866" max="4867" width="5.7109375" customWidth="1"/>
    <col min="4868" max="4868" width="14.28515625" customWidth="1"/>
    <col min="4869" max="4870" width="11.42578125" customWidth="1"/>
    <col min="4871" max="4871" width="14.28515625" customWidth="1"/>
    <col min="4872" max="4886" width="11.42578125" customWidth="1"/>
    <col min="4887" max="4887" width="28.5703125" customWidth="1"/>
    <col min="5111" max="5111" width="0" hidden="1" customWidth="1"/>
    <col min="5112" max="5115" width="5.7109375" customWidth="1"/>
    <col min="5116" max="5116" width="7.85546875" customWidth="1"/>
    <col min="5117" max="5117" width="7.140625" customWidth="1"/>
    <col min="5118" max="5118" width="28.5703125" customWidth="1"/>
    <col min="5119" max="5119" width="7.140625" customWidth="1"/>
    <col min="5120" max="5120" width="5.7109375" customWidth="1"/>
    <col min="5121" max="5121" width="0" hidden="1" customWidth="1"/>
    <col min="5122" max="5123" width="5.7109375" customWidth="1"/>
    <col min="5124" max="5124" width="14.28515625" customWidth="1"/>
    <col min="5125" max="5126" width="11.42578125" customWidth="1"/>
    <col min="5127" max="5127" width="14.28515625" customWidth="1"/>
    <col min="5128" max="5142" width="11.42578125" customWidth="1"/>
    <col min="5143" max="5143" width="28.5703125" customWidth="1"/>
    <col min="5367" max="5367" width="0" hidden="1" customWidth="1"/>
    <col min="5368" max="5371" width="5.7109375" customWidth="1"/>
    <col min="5372" max="5372" width="7.85546875" customWidth="1"/>
    <col min="5373" max="5373" width="7.140625" customWidth="1"/>
    <col min="5374" max="5374" width="28.5703125" customWidth="1"/>
    <col min="5375" max="5375" width="7.140625" customWidth="1"/>
    <col min="5376" max="5376" width="5.7109375" customWidth="1"/>
    <col min="5377" max="5377" width="0" hidden="1" customWidth="1"/>
    <col min="5378" max="5379" width="5.7109375" customWidth="1"/>
    <col min="5380" max="5380" width="14.28515625" customWidth="1"/>
    <col min="5381" max="5382" width="11.42578125" customWidth="1"/>
    <col min="5383" max="5383" width="14.28515625" customWidth="1"/>
    <col min="5384" max="5398" width="11.42578125" customWidth="1"/>
    <col min="5399" max="5399" width="28.5703125" customWidth="1"/>
    <col min="5623" max="5623" width="0" hidden="1" customWidth="1"/>
    <col min="5624" max="5627" width="5.7109375" customWidth="1"/>
    <col min="5628" max="5628" width="7.85546875" customWidth="1"/>
    <col min="5629" max="5629" width="7.140625" customWidth="1"/>
    <col min="5630" max="5630" width="28.5703125" customWidth="1"/>
    <col min="5631" max="5631" width="7.140625" customWidth="1"/>
    <col min="5632" max="5632" width="5.7109375" customWidth="1"/>
    <col min="5633" max="5633" width="0" hidden="1" customWidth="1"/>
    <col min="5634" max="5635" width="5.7109375" customWidth="1"/>
    <col min="5636" max="5636" width="14.28515625" customWidth="1"/>
    <col min="5637" max="5638" width="11.42578125" customWidth="1"/>
    <col min="5639" max="5639" width="14.28515625" customWidth="1"/>
    <col min="5640" max="5654" width="11.42578125" customWidth="1"/>
    <col min="5655" max="5655" width="28.5703125" customWidth="1"/>
    <col min="5879" max="5879" width="0" hidden="1" customWidth="1"/>
    <col min="5880" max="5883" width="5.7109375" customWidth="1"/>
    <col min="5884" max="5884" width="7.85546875" customWidth="1"/>
    <col min="5885" max="5885" width="7.140625" customWidth="1"/>
    <col min="5886" max="5886" width="28.5703125" customWidth="1"/>
    <col min="5887" max="5887" width="7.140625" customWidth="1"/>
    <col min="5888" max="5888" width="5.7109375" customWidth="1"/>
    <col min="5889" max="5889" width="0" hidden="1" customWidth="1"/>
    <col min="5890" max="5891" width="5.7109375" customWidth="1"/>
    <col min="5892" max="5892" width="14.28515625" customWidth="1"/>
    <col min="5893" max="5894" width="11.42578125" customWidth="1"/>
    <col min="5895" max="5895" width="14.28515625" customWidth="1"/>
    <col min="5896" max="5910" width="11.42578125" customWidth="1"/>
    <col min="5911" max="5911" width="28.5703125" customWidth="1"/>
    <col min="6135" max="6135" width="0" hidden="1" customWidth="1"/>
    <col min="6136" max="6139" width="5.7109375" customWidth="1"/>
    <col min="6140" max="6140" width="7.85546875" customWidth="1"/>
    <col min="6141" max="6141" width="7.140625" customWidth="1"/>
    <col min="6142" max="6142" width="28.5703125" customWidth="1"/>
    <col min="6143" max="6143" width="7.140625" customWidth="1"/>
    <col min="6144" max="6144" width="5.7109375" customWidth="1"/>
    <col min="6145" max="6145" width="0" hidden="1" customWidth="1"/>
    <col min="6146" max="6147" width="5.7109375" customWidth="1"/>
    <col min="6148" max="6148" width="14.28515625" customWidth="1"/>
    <col min="6149" max="6150" width="11.42578125" customWidth="1"/>
    <col min="6151" max="6151" width="14.28515625" customWidth="1"/>
    <col min="6152" max="6166" width="11.42578125" customWidth="1"/>
    <col min="6167" max="6167" width="28.5703125" customWidth="1"/>
    <col min="6391" max="6391" width="0" hidden="1" customWidth="1"/>
    <col min="6392" max="6395" width="5.7109375" customWidth="1"/>
    <col min="6396" max="6396" width="7.85546875" customWidth="1"/>
    <col min="6397" max="6397" width="7.140625" customWidth="1"/>
    <col min="6398" max="6398" width="28.5703125" customWidth="1"/>
    <col min="6399" max="6399" width="7.140625" customWidth="1"/>
    <col min="6400" max="6400" width="5.7109375" customWidth="1"/>
    <col min="6401" max="6401" width="0" hidden="1" customWidth="1"/>
    <col min="6402" max="6403" width="5.7109375" customWidth="1"/>
    <col min="6404" max="6404" width="14.28515625" customWidth="1"/>
    <col min="6405" max="6406" width="11.42578125" customWidth="1"/>
    <col min="6407" max="6407" width="14.28515625" customWidth="1"/>
    <col min="6408" max="6422" width="11.42578125" customWidth="1"/>
    <col min="6423" max="6423" width="28.5703125" customWidth="1"/>
    <col min="6647" max="6647" width="0" hidden="1" customWidth="1"/>
    <col min="6648" max="6651" width="5.7109375" customWidth="1"/>
    <col min="6652" max="6652" width="7.85546875" customWidth="1"/>
    <col min="6653" max="6653" width="7.140625" customWidth="1"/>
    <col min="6654" max="6654" width="28.5703125" customWidth="1"/>
    <col min="6655" max="6655" width="7.140625" customWidth="1"/>
    <col min="6656" max="6656" width="5.7109375" customWidth="1"/>
    <col min="6657" max="6657" width="0" hidden="1" customWidth="1"/>
    <col min="6658" max="6659" width="5.7109375" customWidth="1"/>
    <col min="6660" max="6660" width="14.28515625" customWidth="1"/>
    <col min="6661" max="6662" width="11.42578125" customWidth="1"/>
    <col min="6663" max="6663" width="14.28515625" customWidth="1"/>
    <col min="6664" max="6678" width="11.42578125" customWidth="1"/>
    <col min="6679" max="6679" width="28.5703125" customWidth="1"/>
    <col min="6903" max="6903" width="0" hidden="1" customWidth="1"/>
    <col min="6904" max="6907" width="5.7109375" customWidth="1"/>
    <col min="6908" max="6908" width="7.85546875" customWidth="1"/>
    <col min="6909" max="6909" width="7.140625" customWidth="1"/>
    <col min="6910" max="6910" width="28.5703125" customWidth="1"/>
    <col min="6911" max="6911" width="7.140625" customWidth="1"/>
    <col min="6912" max="6912" width="5.7109375" customWidth="1"/>
    <col min="6913" max="6913" width="0" hidden="1" customWidth="1"/>
    <col min="6914" max="6915" width="5.7109375" customWidth="1"/>
    <col min="6916" max="6916" width="14.28515625" customWidth="1"/>
    <col min="6917" max="6918" width="11.42578125" customWidth="1"/>
    <col min="6919" max="6919" width="14.28515625" customWidth="1"/>
    <col min="6920" max="6934" width="11.42578125" customWidth="1"/>
    <col min="6935" max="6935" width="28.5703125" customWidth="1"/>
    <col min="7159" max="7159" width="0" hidden="1" customWidth="1"/>
    <col min="7160" max="7163" width="5.7109375" customWidth="1"/>
    <col min="7164" max="7164" width="7.85546875" customWidth="1"/>
    <col min="7165" max="7165" width="7.140625" customWidth="1"/>
    <col min="7166" max="7166" width="28.5703125" customWidth="1"/>
    <col min="7167" max="7167" width="7.140625" customWidth="1"/>
    <col min="7168" max="7168" width="5.7109375" customWidth="1"/>
    <col min="7169" max="7169" width="0" hidden="1" customWidth="1"/>
    <col min="7170" max="7171" width="5.7109375" customWidth="1"/>
    <col min="7172" max="7172" width="14.28515625" customWidth="1"/>
    <col min="7173" max="7174" width="11.42578125" customWidth="1"/>
    <col min="7175" max="7175" width="14.28515625" customWidth="1"/>
    <col min="7176" max="7190" width="11.42578125" customWidth="1"/>
    <col min="7191" max="7191" width="28.5703125" customWidth="1"/>
    <col min="7415" max="7415" width="0" hidden="1" customWidth="1"/>
    <col min="7416" max="7419" width="5.7109375" customWidth="1"/>
    <col min="7420" max="7420" width="7.85546875" customWidth="1"/>
    <col min="7421" max="7421" width="7.140625" customWidth="1"/>
    <col min="7422" max="7422" width="28.5703125" customWidth="1"/>
    <col min="7423" max="7423" width="7.140625" customWidth="1"/>
    <col min="7424" max="7424" width="5.7109375" customWidth="1"/>
    <col min="7425" max="7425" width="0" hidden="1" customWidth="1"/>
    <col min="7426" max="7427" width="5.7109375" customWidth="1"/>
    <col min="7428" max="7428" width="14.28515625" customWidth="1"/>
    <col min="7429" max="7430" width="11.42578125" customWidth="1"/>
    <col min="7431" max="7431" width="14.28515625" customWidth="1"/>
    <col min="7432" max="7446" width="11.42578125" customWidth="1"/>
    <col min="7447" max="7447" width="28.5703125" customWidth="1"/>
    <col min="7671" max="7671" width="0" hidden="1" customWidth="1"/>
    <col min="7672" max="7675" width="5.7109375" customWidth="1"/>
    <col min="7676" max="7676" width="7.85546875" customWidth="1"/>
    <col min="7677" max="7677" width="7.140625" customWidth="1"/>
    <col min="7678" max="7678" width="28.5703125" customWidth="1"/>
    <col min="7679" max="7679" width="7.140625" customWidth="1"/>
    <col min="7680" max="7680" width="5.7109375" customWidth="1"/>
    <col min="7681" max="7681" width="0" hidden="1" customWidth="1"/>
    <col min="7682" max="7683" width="5.7109375" customWidth="1"/>
    <col min="7684" max="7684" width="14.28515625" customWidth="1"/>
    <col min="7685" max="7686" width="11.42578125" customWidth="1"/>
    <col min="7687" max="7687" width="14.28515625" customWidth="1"/>
    <col min="7688" max="7702" width="11.42578125" customWidth="1"/>
    <col min="7703" max="7703" width="28.5703125" customWidth="1"/>
    <col min="7927" max="7927" width="0" hidden="1" customWidth="1"/>
    <col min="7928" max="7931" width="5.7109375" customWidth="1"/>
    <col min="7932" max="7932" width="7.85546875" customWidth="1"/>
    <col min="7933" max="7933" width="7.140625" customWidth="1"/>
    <col min="7934" max="7934" width="28.5703125" customWidth="1"/>
    <col min="7935" max="7935" width="7.140625" customWidth="1"/>
    <col min="7936" max="7936" width="5.7109375" customWidth="1"/>
    <col min="7937" max="7937" width="0" hidden="1" customWidth="1"/>
    <col min="7938" max="7939" width="5.7109375" customWidth="1"/>
    <col min="7940" max="7940" width="14.28515625" customWidth="1"/>
    <col min="7941" max="7942" width="11.42578125" customWidth="1"/>
    <col min="7943" max="7943" width="14.28515625" customWidth="1"/>
    <col min="7944" max="7958" width="11.42578125" customWidth="1"/>
    <col min="7959" max="7959" width="28.5703125" customWidth="1"/>
    <col min="8183" max="8183" width="0" hidden="1" customWidth="1"/>
    <col min="8184" max="8187" width="5.7109375" customWidth="1"/>
    <col min="8188" max="8188" width="7.85546875" customWidth="1"/>
    <col min="8189" max="8189" width="7.140625" customWidth="1"/>
    <col min="8190" max="8190" width="28.5703125" customWidth="1"/>
    <col min="8191" max="8191" width="7.140625" customWidth="1"/>
    <col min="8192" max="8192" width="5.7109375" customWidth="1"/>
    <col min="8193" max="8193" width="0" hidden="1" customWidth="1"/>
    <col min="8194" max="8195" width="5.7109375" customWidth="1"/>
    <col min="8196" max="8196" width="14.28515625" customWidth="1"/>
    <col min="8197" max="8198" width="11.42578125" customWidth="1"/>
    <col min="8199" max="8199" width="14.28515625" customWidth="1"/>
    <col min="8200" max="8214" width="11.42578125" customWidth="1"/>
    <col min="8215" max="8215" width="28.5703125" customWidth="1"/>
    <col min="8439" max="8439" width="0" hidden="1" customWidth="1"/>
    <col min="8440" max="8443" width="5.7109375" customWidth="1"/>
    <col min="8444" max="8444" width="7.85546875" customWidth="1"/>
    <col min="8445" max="8445" width="7.140625" customWidth="1"/>
    <col min="8446" max="8446" width="28.5703125" customWidth="1"/>
    <col min="8447" max="8447" width="7.140625" customWidth="1"/>
    <col min="8448" max="8448" width="5.7109375" customWidth="1"/>
    <col min="8449" max="8449" width="0" hidden="1" customWidth="1"/>
    <col min="8450" max="8451" width="5.7109375" customWidth="1"/>
    <col min="8452" max="8452" width="14.28515625" customWidth="1"/>
    <col min="8453" max="8454" width="11.42578125" customWidth="1"/>
    <col min="8455" max="8455" width="14.28515625" customWidth="1"/>
    <col min="8456" max="8470" width="11.42578125" customWidth="1"/>
    <col min="8471" max="8471" width="28.5703125" customWidth="1"/>
    <col min="8695" max="8695" width="0" hidden="1" customWidth="1"/>
    <col min="8696" max="8699" width="5.7109375" customWidth="1"/>
    <col min="8700" max="8700" width="7.85546875" customWidth="1"/>
    <col min="8701" max="8701" width="7.140625" customWidth="1"/>
    <col min="8702" max="8702" width="28.5703125" customWidth="1"/>
    <col min="8703" max="8703" width="7.140625" customWidth="1"/>
    <col min="8704" max="8704" width="5.7109375" customWidth="1"/>
    <col min="8705" max="8705" width="0" hidden="1" customWidth="1"/>
    <col min="8706" max="8707" width="5.7109375" customWidth="1"/>
    <col min="8708" max="8708" width="14.28515625" customWidth="1"/>
    <col min="8709" max="8710" width="11.42578125" customWidth="1"/>
    <col min="8711" max="8711" width="14.28515625" customWidth="1"/>
    <col min="8712" max="8726" width="11.42578125" customWidth="1"/>
    <col min="8727" max="8727" width="28.5703125" customWidth="1"/>
    <col min="8951" max="8951" width="0" hidden="1" customWidth="1"/>
    <col min="8952" max="8955" width="5.7109375" customWidth="1"/>
    <col min="8956" max="8956" width="7.85546875" customWidth="1"/>
    <col min="8957" max="8957" width="7.140625" customWidth="1"/>
    <col min="8958" max="8958" width="28.5703125" customWidth="1"/>
    <col min="8959" max="8959" width="7.140625" customWidth="1"/>
    <col min="8960" max="8960" width="5.7109375" customWidth="1"/>
    <col min="8961" max="8961" width="0" hidden="1" customWidth="1"/>
    <col min="8962" max="8963" width="5.7109375" customWidth="1"/>
    <col min="8964" max="8964" width="14.28515625" customWidth="1"/>
    <col min="8965" max="8966" width="11.42578125" customWidth="1"/>
    <col min="8967" max="8967" width="14.28515625" customWidth="1"/>
    <col min="8968" max="8982" width="11.42578125" customWidth="1"/>
    <col min="8983" max="8983" width="28.5703125" customWidth="1"/>
    <col min="9207" max="9207" width="0" hidden="1" customWidth="1"/>
    <col min="9208" max="9211" width="5.7109375" customWidth="1"/>
    <col min="9212" max="9212" width="7.85546875" customWidth="1"/>
    <col min="9213" max="9213" width="7.140625" customWidth="1"/>
    <col min="9214" max="9214" width="28.5703125" customWidth="1"/>
    <col min="9215" max="9215" width="7.140625" customWidth="1"/>
    <col min="9216" max="9216" width="5.7109375" customWidth="1"/>
    <col min="9217" max="9217" width="0" hidden="1" customWidth="1"/>
    <col min="9218" max="9219" width="5.7109375" customWidth="1"/>
    <col min="9220" max="9220" width="14.28515625" customWidth="1"/>
    <col min="9221" max="9222" width="11.42578125" customWidth="1"/>
    <col min="9223" max="9223" width="14.28515625" customWidth="1"/>
    <col min="9224" max="9238" width="11.42578125" customWidth="1"/>
    <col min="9239" max="9239" width="28.5703125" customWidth="1"/>
    <col min="9463" max="9463" width="0" hidden="1" customWidth="1"/>
    <col min="9464" max="9467" width="5.7109375" customWidth="1"/>
    <col min="9468" max="9468" width="7.85546875" customWidth="1"/>
    <col min="9469" max="9469" width="7.140625" customWidth="1"/>
    <col min="9470" max="9470" width="28.5703125" customWidth="1"/>
    <col min="9471" max="9471" width="7.140625" customWidth="1"/>
    <col min="9472" max="9472" width="5.7109375" customWidth="1"/>
    <col min="9473" max="9473" width="0" hidden="1" customWidth="1"/>
    <col min="9474" max="9475" width="5.7109375" customWidth="1"/>
    <col min="9476" max="9476" width="14.28515625" customWidth="1"/>
    <col min="9477" max="9478" width="11.42578125" customWidth="1"/>
    <col min="9479" max="9479" width="14.28515625" customWidth="1"/>
    <col min="9480" max="9494" width="11.42578125" customWidth="1"/>
    <col min="9495" max="9495" width="28.5703125" customWidth="1"/>
    <col min="9719" max="9719" width="0" hidden="1" customWidth="1"/>
    <col min="9720" max="9723" width="5.7109375" customWidth="1"/>
    <col min="9724" max="9724" width="7.85546875" customWidth="1"/>
    <col min="9725" max="9725" width="7.140625" customWidth="1"/>
    <col min="9726" max="9726" width="28.5703125" customWidth="1"/>
    <col min="9727" max="9727" width="7.140625" customWidth="1"/>
    <col min="9728" max="9728" width="5.7109375" customWidth="1"/>
    <col min="9729" max="9729" width="0" hidden="1" customWidth="1"/>
    <col min="9730" max="9731" width="5.7109375" customWidth="1"/>
    <col min="9732" max="9732" width="14.28515625" customWidth="1"/>
    <col min="9733" max="9734" width="11.42578125" customWidth="1"/>
    <col min="9735" max="9735" width="14.28515625" customWidth="1"/>
    <col min="9736" max="9750" width="11.42578125" customWidth="1"/>
    <col min="9751" max="9751" width="28.5703125" customWidth="1"/>
    <col min="9975" max="9975" width="0" hidden="1" customWidth="1"/>
    <col min="9976" max="9979" width="5.7109375" customWidth="1"/>
    <col min="9980" max="9980" width="7.85546875" customWidth="1"/>
    <col min="9981" max="9981" width="7.140625" customWidth="1"/>
    <col min="9982" max="9982" width="28.5703125" customWidth="1"/>
    <col min="9983" max="9983" width="7.140625" customWidth="1"/>
    <col min="9984" max="9984" width="5.7109375" customWidth="1"/>
    <col min="9985" max="9985" width="0" hidden="1" customWidth="1"/>
    <col min="9986" max="9987" width="5.7109375" customWidth="1"/>
    <col min="9988" max="9988" width="14.28515625" customWidth="1"/>
    <col min="9989" max="9990" width="11.42578125" customWidth="1"/>
    <col min="9991" max="9991" width="14.28515625" customWidth="1"/>
    <col min="9992" max="10006" width="11.42578125" customWidth="1"/>
    <col min="10007" max="10007" width="28.5703125" customWidth="1"/>
    <col min="10231" max="10231" width="0" hidden="1" customWidth="1"/>
    <col min="10232" max="10235" width="5.7109375" customWidth="1"/>
    <col min="10236" max="10236" width="7.85546875" customWidth="1"/>
    <col min="10237" max="10237" width="7.140625" customWidth="1"/>
    <col min="10238" max="10238" width="28.5703125" customWidth="1"/>
    <col min="10239" max="10239" width="7.140625" customWidth="1"/>
    <col min="10240" max="10240" width="5.7109375" customWidth="1"/>
    <col min="10241" max="10241" width="0" hidden="1" customWidth="1"/>
    <col min="10242" max="10243" width="5.7109375" customWidth="1"/>
    <col min="10244" max="10244" width="14.28515625" customWidth="1"/>
    <col min="10245" max="10246" width="11.42578125" customWidth="1"/>
    <col min="10247" max="10247" width="14.28515625" customWidth="1"/>
    <col min="10248" max="10262" width="11.42578125" customWidth="1"/>
    <col min="10263" max="10263" width="28.5703125" customWidth="1"/>
    <col min="10487" max="10487" width="0" hidden="1" customWidth="1"/>
    <col min="10488" max="10491" width="5.7109375" customWidth="1"/>
    <col min="10492" max="10492" width="7.85546875" customWidth="1"/>
    <col min="10493" max="10493" width="7.140625" customWidth="1"/>
    <col min="10494" max="10494" width="28.5703125" customWidth="1"/>
    <col min="10495" max="10495" width="7.140625" customWidth="1"/>
    <col min="10496" max="10496" width="5.7109375" customWidth="1"/>
    <col min="10497" max="10497" width="0" hidden="1" customWidth="1"/>
    <col min="10498" max="10499" width="5.7109375" customWidth="1"/>
    <col min="10500" max="10500" width="14.28515625" customWidth="1"/>
    <col min="10501" max="10502" width="11.42578125" customWidth="1"/>
    <col min="10503" max="10503" width="14.28515625" customWidth="1"/>
    <col min="10504" max="10518" width="11.42578125" customWidth="1"/>
    <col min="10519" max="10519" width="28.5703125" customWidth="1"/>
    <col min="10743" max="10743" width="0" hidden="1" customWidth="1"/>
    <col min="10744" max="10747" width="5.7109375" customWidth="1"/>
    <col min="10748" max="10748" width="7.85546875" customWidth="1"/>
    <col min="10749" max="10749" width="7.140625" customWidth="1"/>
    <col min="10750" max="10750" width="28.5703125" customWidth="1"/>
    <col min="10751" max="10751" width="7.140625" customWidth="1"/>
    <col min="10752" max="10752" width="5.7109375" customWidth="1"/>
    <col min="10753" max="10753" width="0" hidden="1" customWidth="1"/>
    <col min="10754" max="10755" width="5.7109375" customWidth="1"/>
    <col min="10756" max="10756" width="14.28515625" customWidth="1"/>
    <col min="10757" max="10758" width="11.42578125" customWidth="1"/>
    <col min="10759" max="10759" width="14.28515625" customWidth="1"/>
    <col min="10760" max="10774" width="11.42578125" customWidth="1"/>
    <col min="10775" max="10775" width="28.5703125" customWidth="1"/>
    <col min="10999" max="10999" width="0" hidden="1" customWidth="1"/>
    <col min="11000" max="11003" width="5.7109375" customWidth="1"/>
    <col min="11004" max="11004" width="7.85546875" customWidth="1"/>
    <col min="11005" max="11005" width="7.140625" customWidth="1"/>
    <col min="11006" max="11006" width="28.5703125" customWidth="1"/>
    <col min="11007" max="11007" width="7.140625" customWidth="1"/>
    <col min="11008" max="11008" width="5.7109375" customWidth="1"/>
    <col min="11009" max="11009" width="0" hidden="1" customWidth="1"/>
    <col min="11010" max="11011" width="5.7109375" customWidth="1"/>
    <col min="11012" max="11012" width="14.28515625" customWidth="1"/>
    <col min="11013" max="11014" width="11.42578125" customWidth="1"/>
    <col min="11015" max="11015" width="14.28515625" customWidth="1"/>
    <col min="11016" max="11030" width="11.42578125" customWidth="1"/>
    <col min="11031" max="11031" width="28.5703125" customWidth="1"/>
    <col min="11255" max="11255" width="0" hidden="1" customWidth="1"/>
    <col min="11256" max="11259" width="5.7109375" customWidth="1"/>
    <col min="11260" max="11260" width="7.85546875" customWidth="1"/>
    <col min="11261" max="11261" width="7.140625" customWidth="1"/>
    <col min="11262" max="11262" width="28.5703125" customWidth="1"/>
    <col min="11263" max="11263" width="7.140625" customWidth="1"/>
    <col min="11264" max="11264" width="5.7109375" customWidth="1"/>
    <col min="11265" max="11265" width="0" hidden="1" customWidth="1"/>
    <col min="11266" max="11267" width="5.7109375" customWidth="1"/>
    <col min="11268" max="11268" width="14.28515625" customWidth="1"/>
    <col min="11269" max="11270" width="11.42578125" customWidth="1"/>
    <col min="11271" max="11271" width="14.28515625" customWidth="1"/>
    <col min="11272" max="11286" width="11.42578125" customWidth="1"/>
    <col min="11287" max="11287" width="28.5703125" customWidth="1"/>
    <col min="11511" max="11511" width="0" hidden="1" customWidth="1"/>
    <col min="11512" max="11515" width="5.7109375" customWidth="1"/>
    <col min="11516" max="11516" width="7.85546875" customWidth="1"/>
    <col min="11517" max="11517" width="7.140625" customWidth="1"/>
    <col min="11518" max="11518" width="28.5703125" customWidth="1"/>
    <col min="11519" max="11519" width="7.140625" customWidth="1"/>
    <col min="11520" max="11520" width="5.7109375" customWidth="1"/>
    <col min="11521" max="11521" width="0" hidden="1" customWidth="1"/>
    <col min="11522" max="11523" width="5.7109375" customWidth="1"/>
    <col min="11524" max="11524" width="14.28515625" customWidth="1"/>
    <col min="11525" max="11526" width="11.42578125" customWidth="1"/>
    <col min="11527" max="11527" width="14.28515625" customWidth="1"/>
    <col min="11528" max="11542" width="11.42578125" customWidth="1"/>
    <col min="11543" max="11543" width="28.5703125" customWidth="1"/>
    <col min="11767" max="11767" width="0" hidden="1" customWidth="1"/>
    <col min="11768" max="11771" width="5.7109375" customWidth="1"/>
    <col min="11772" max="11772" width="7.85546875" customWidth="1"/>
    <col min="11773" max="11773" width="7.140625" customWidth="1"/>
    <col min="11774" max="11774" width="28.5703125" customWidth="1"/>
    <col min="11775" max="11775" width="7.140625" customWidth="1"/>
    <col min="11776" max="11776" width="5.7109375" customWidth="1"/>
    <col min="11777" max="11777" width="0" hidden="1" customWidth="1"/>
    <col min="11778" max="11779" width="5.7109375" customWidth="1"/>
    <col min="11780" max="11780" width="14.28515625" customWidth="1"/>
    <col min="11781" max="11782" width="11.42578125" customWidth="1"/>
    <col min="11783" max="11783" width="14.28515625" customWidth="1"/>
    <col min="11784" max="11798" width="11.42578125" customWidth="1"/>
    <col min="11799" max="11799" width="28.5703125" customWidth="1"/>
    <col min="12023" max="12023" width="0" hidden="1" customWidth="1"/>
    <col min="12024" max="12027" width="5.7109375" customWidth="1"/>
    <col min="12028" max="12028" width="7.85546875" customWidth="1"/>
    <col min="12029" max="12029" width="7.140625" customWidth="1"/>
    <col min="12030" max="12030" width="28.5703125" customWidth="1"/>
    <col min="12031" max="12031" width="7.140625" customWidth="1"/>
    <col min="12032" max="12032" width="5.7109375" customWidth="1"/>
    <col min="12033" max="12033" width="0" hidden="1" customWidth="1"/>
    <col min="12034" max="12035" width="5.7109375" customWidth="1"/>
    <col min="12036" max="12036" width="14.28515625" customWidth="1"/>
    <col min="12037" max="12038" width="11.42578125" customWidth="1"/>
    <col min="12039" max="12039" width="14.28515625" customWidth="1"/>
    <col min="12040" max="12054" width="11.42578125" customWidth="1"/>
    <col min="12055" max="12055" width="28.5703125" customWidth="1"/>
    <col min="12279" max="12279" width="0" hidden="1" customWidth="1"/>
    <col min="12280" max="12283" width="5.7109375" customWidth="1"/>
    <col min="12284" max="12284" width="7.85546875" customWidth="1"/>
    <col min="12285" max="12285" width="7.140625" customWidth="1"/>
    <col min="12286" max="12286" width="28.5703125" customWidth="1"/>
    <col min="12287" max="12287" width="7.140625" customWidth="1"/>
    <col min="12288" max="12288" width="5.7109375" customWidth="1"/>
    <col min="12289" max="12289" width="0" hidden="1" customWidth="1"/>
    <col min="12290" max="12291" width="5.7109375" customWidth="1"/>
    <col min="12292" max="12292" width="14.28515625" customWidth="1"/>
    <col min="12293" max="12294" width="11.42578125" customWidth="1"/>
    <col min="12295" max="12295" width="14.28515625" customWidth="1"/>
    <col min="12296" max="12310" width="11.42578125" customWidth="1"/>
    <col min="12311" max="12311" width="28.5703125" customWidth="1"/>
    <col min="12535" max="12535" width="0" hidden="1" customWidth="1"/>
    <col min="12536" max="12539" width="5.7109375" customWidth="1"/>
    <col min="12540" max="12540" width="7.85546875" customWidth="1"/>
    <col min="12541" max="12541" width="7.140625" customWidth="1"/>
    <col min="12542" max="12542" width="28.5703125" customWidth="1"/>
    <col min="12543" max="12543" width="7.140625" customWidth="1"/>
    <col min="12544" max="12544" width="5.7109375" customWidth="1"/>
    <col min="12545" max="12545" width="0" hidden="1" customWidth="1"/>
    <col min="12546" max="12547" width="5.7109375" customWidth="1"/>
    <col min="12548" max="12548" width="14.28515625" customWidth="1"/>
    <col min="12549" max="12550" width="11.42578125" customWidth="1"/>
    <col min="12551" max="12551" width="14.28515625" customWidth="1"/>
    <col min="12552" max="12566" width="11.42578125" customWidth="1"/>
    <col min="12567" max="12567" width="28.5703125" customWidth="1"/>
    <col min="12791" max="12791" width="0" hidden="1" customWidth="1"/>
    <col min="12792" max="12795" width="5.7109375" customWidth="1"/>
    <col min="12796" max="12796" width="7.85546875" customWidth="1"/>
    <col min="12797" max="12797" width="7.140625" customWidth="1"/>
    <col min="12798" max="12798" width="28.5703125" customWidth="1"/>
    <col min="12799" max="12799" width="7.140625" customWidth="1"/>
    <col min="12800" max="12800" width="5.7109375" customWidth="1"/>
    <col min="12801" max="12801" width="0" hidden="1" customWidth="1"/>
    <col min="12802" max="12803" width="5.7109375" customWidth="1"/>
    <col min="12804" max="12804" width="14.28515625" customWidth="1"/>
    <col min="12805" max="12806" width="11.42578125" customWidth="1"/>
    <col min="12807" max="12807" width="14.28515625" customWidth="1"/>
    <col min="12808" max="12822" width="11.42578125" customWidth="1"/>
    <col min="12823" max="12823" width="28.5703125" customWidth="1"/>
    <col min="13047" max="13047" width="0" hidden="1" customWidth="1"/>
    <col min="13048" max="13051" width="5.7109375" customWidth="1"/>
    <col min="13052" max="13052" width="7.85546875" customWidth="1"/>
    <col min="13053" max="13053" width="7.140625" customWidth="1"/>
    <col min="13054" max="13054" width="28.5703125" customWidth="1"/>
    <col min="13055" max="13055" width="7.140625" customWidth="1"/>
    <col min="13056" max="13056" width="5.7109375" customWidth="1"/>
    <col min="13057" max="13057" width="0" hidden="1" customWidth="1"/>
    <col min="13058" max="13059" width="5.7109375" customWidth="1"/>
    <col min="13060" max="13060" width="14.28515625" customWidth="1"/>
    <col min="13061" max="13062" width="11.42578125" customWidth="1"/>
    <col min="13063" max="13063" width="14.28515625" customWidth="1"/>
    <col min="13064" max="13078" width="11.42578125" customWidth="1"/>
    <col min="13079" max="13079" width="28.5703125" customWidth="1"/>
    <col min="13303" max="13303" width="0" hidden="1" customWidth="1"/>
    <col min="13304" max="13307" width="5.7109375" customWidth="1"/>
    <col min="13308" max="13308" width="7.85546875" customWidth="1"/>
    <col min="13309" max="13309" width="7.140625" customWidth="1"/>
    <col min="13310" max="13310" width="28.5703125" customWidth="1"/>
    <col min="13311" max="13311" width="7.140625" customWidth="1"/>
    <col min="13312" max="13312" width="5.7109375" customWidth="1"/>
    <col min="13313" max="13313" width="0" hidden="1" customWidth="1"/>
    <col min="13314" max="13315" width="5.7109375" customWidth="1"/>
    <col min="13316" max="13316" width="14.28515625" customWidth="1"/>
    <col min="13317" max="13318" width="11.42578125" customWidth="1"/>
    <col min="13319" max="13319" width="14.28515625" customWidth="1"/>
    <col min="13320" max="13334" width="11.42578125" customWidth="1"/>
    <col min="13335" max="13335" width="28.5703125" customWidth="1"/>
    <col min="13559" max="13559" width="0" hidden="1" customWidth="1"/>
    <col min="13560" max="13563" width="5.7109375" customWidth="1"/>
    <col min="13564" max="13564" width="7.85546875" customWidth="1"/>
    <col min="13565" max="13565" width="7.140625" customWidth="1"/>
    <col min="13566" max="13566" width="28.5703125" customWidth="1"/>
    <col min="13567" max="13567" width="7.140625" customWidth="1"/>
    <col min="13568" max="13568" width="5.7109375" customWidth="1"/>
    <col min="13569" max="13569" width="0" hidden="1" customWidth="1"/>
    <col min="13570" max="13571" width="5.7109375" customWidth="1"/>
    <col min="13572" max="13572" width="14.28515625" customWidth="1"/>
    <col min="13573" max="13574" width="11.42578125" customWidth="1"/>
    <col min="13575" max="13575" width="14.28515625" customWidth="1"/>
    <col min="13576" max="13590" width="11.42578125" customWidth="1"/>
    <col min="13591" max="13591" width="28.5703125" customWidth="1"/>
    <col min="13815" max="13815" width="0" hidden="1" customWidth="1"/>
    <col min="13816" max="13819" width="5.7109375" customWidth="1"/>
    <col min="13820" max="13820" width="7.85546875" customWidth="1"/>
    <col min="13821" max="13821" width="7.140625" customWidth="1"/>
    <col min="13822" max="13822" width="28.5703125" customWidth="1"/>
    <col min="13823" max="13823" width="7.140625" customWidth="1"/>
    <col min="13824" max="13824" width="5.7109375" customWidth="1"/>
    <col min="13825" max="13825" width="0" hidden="1" customWidth="1"/>
    <col min="13826" max="13827" width="5.7109375" customWidth="1"/>
    <col min="13828" max="13828" width="14.28515625" customWidth="1"/>
    <col min="13829" max="13830" width="11.42578125" customWidth="1"/>
    <col min="13831" max="13831" width="14.28515625" customWidth="1"/>
    <col min="13832" max="13846" width="11.42578125" customWidth="1"/>
    <col min="13847" max="13847" width="28.5703125" customWidth="1"/>
    <col min="14071" max="14071" width="0" hidden="1" customWidth="1"/>
    <col min="14072" max="14075" width="5.7109375" customWidth="1"/>
    <col min="14076" max="14076" width="7.85546875" customWidth="1"/>
    <col min="14077" max="14077" width="7.140625" customWidth="1"/>
    <col min="14078" max="14078" width="28.5703125" customWidth="1"/>
    <col min="14079" max="14079" width="7.140625" customWidth="1"/>
    <col min="14080" max="14080" width="5.7109375" customWidth="1"/>
    <col min="14081" max="14081" width="0" hidden="1" customWidth="1"/>
    <col min="14082" max="14083" width="5.7109375" customWidth="1"/>
    <col min="14084" max="14084" width="14.28515625" customWidth="1"/>
    <col min="14085" max="14086" width="11.42578125" customWidth="1"/>
    <col min="14087" max="14087" width="14.28515625" customWidth="1"/>
    <col min="14088" max="14102" width="11.42578125" customWidth="1"/>
    <col min="14103" max="14103" width="28.5703125" customWidth="1"/>
    <col min="14327" max="14327" width="0" hidden="1" customWidth="1"/>
    <col min="14328" max="14331" width="5.7109375" customWidth="1"/>
    <col min="14332" max="14332" width="7.85546875" customWidth="1"/>
    <col min="14333" max="14333" width="7.140625" customWidth="1"/>
    <col min="14334" max="14334" width="28.5703125" customWidth="1"/>
    <col min="14335" max="14335" width="7.140625" customWidth="1"/>
    <col min="14336" max="14336" width="5.7109375" customWidth="1"/>
    <col min="14337" max="14337" width="0" hidden="1" customWidth="1"/>
    <col min="14338" max="14339" width="5.7109375" customWidth="1"/>
    <col min="14340" max="14340" width="14.28515625" customWidth="1"/>
    <col min="14341" max="14342" width="11.42578125" customWidth="1"/>
    <col min="14343" max="14343" width="14.28515625" customWidth="1"/>
    <col min="14344" max="14358" width="11.42578125" customWidth="1"/>
    <col min="14359" max="14359" width="28.5703125" customWidth="1"/>
    <col min="14583" max="14583" width="0" hidden="1" customWidth="1"/>
    <col min="14584" max="14587" width="5.7109375" customWidth="1"/>
    <col min="14588" max="14588" width="7.85546875" customWidth="1"/>
    <col min="14589" max="14589" width="7.140625" customWidth="1"/>
    <col min="14590" max="14590" width="28.5703125" customWidth="1"/>
    <col min="14591" max="14591" width="7.140625" customWidth="1"/>
    <col min="14592" max="14592" width="5.7109375" customWidth="1"/>
    <col min="14593" max="14593" width="0" hidden="1" customWidth="1"/>
    <col min="14594" max="14595" width="5.7109375" customWidth="1"/>
    <col min="14596" max="14596" width="14.28515625" customWidth="1"/>
    <col min="14597" max="14598" width="11.42578125" customWidth="1"/>
    <col min="14599" max="14599" width="14.28515625" customWidth="1"/>
    <col min="14600" max="14614" width="11.42578125" customWidth="1"/>
    <col min="14615" max="14615" width="28.5703125" customWidth="1"/>
    <col min="14839" max="14839" width="0" hidden="1" customWidth="1"/>
    <col min="14840" max="14843" width="5.7109375" customWidth="1"/>
    <col min="14844" max="14844" width="7.85546875" customWidth="1"/>
    <col min="14845" max="14845" width="7.140625" customWidth="1"/>
    <col min="14846" max="14846" width="28.5703125" customWidth="1"/>
    <col min="14847" max="14847" width="7.140625" customWidth="1"/>
    <col min="14848" max="14848" width="5.7109375" customWidth="1"/>
    <col min="14849" max="14849" width="0" hidden="1" customWidth="1"/>
    <col min="14850" max="14851" width="5.7109375" customWidth="1"/>
    <col min="14852" max="14852" width="14.28515625" customWidth="1"/>
    <col min="14853" max="14854" width="11.42578125" customWidth="1"/>
    <col min="14855" max="14855" width="14.28515625" customWidth="1"/>
    <col min="14856" max="14870" width="11.42578125" customWidth="1"/>
    <col min="14871" max="14871" width="28.5703125" customWidth="1"/>
    <col min="15095" max="15095" width="0" hidden="1" customWidth="1"/>
    <col min="15096" max="15099" width="5.7109375" customWidth="1"/>
    <col min="15100" max="15100" width="7.85546875" customWidth="1"/>
    <col min="15101" max="15101" width="7.140625" customWidth="1"/>
    <col min="15102" max="15102" width="28.5703125" customWidth="1"/>
    <col min="15103" max="15103" width="7.140625" customWidth="1"/>
    <col min="15104" max="15104" width="5.7109375" customWidth="1"/>
    <col min="15105" max="15105" width="0" hidden="1" customWidth="1"/>
    <col min="15106" max="15107" width="5.7109375" customWidth="1"/>
    <col min="15108" max="15108" width="14.28515625" customWidth="1"/>
    <col min="15109" max="15110" width="11.42578125" customWidth="1"/>
    <col min="15111" max="15111" width="14.28515625" customWidth="1"/>
    <col min="15112" max="15126" width="11.42578125" customWidth="1"/>
    <col min="15127" max="15127" width="28.5703125" customWidth="1"/>
    <col min="15351" max="15351" width="0" hidden="1" customWidth="1"/>
    <col min="15352" max="15355" width="5.7109375" customWidth="1"/>
    <col min="15356" max="15356" width="7.85546875" customWidth="1"/>
    <col min="15357" max="15357" width="7.140625" customWidth="1"/>
    <col min="15358" max="15358" width="28.5703125" customWidth="1"/>
    <col min="15359" max="15359" width="7.140625" customWidth="1"/>
    <col min="15360" max="15360" width="5.7109375" customWidth="1"/>
    <col min="15361" max="15361" width="0" hidden="1" customWidth="1"/>
    <col min="15362" max="15363" width="5.7109375" customWidth="1"/>
    <col min="15364" max="15364" width="14.28515625" customWidth="1"/>
    <col min="15365" max="15366" width="11.42578125" customWidth="1"/>
    <col min="15367" max="15367" width="14.28515625" customWidth="1"/>
    <col min="15368" max="15382" width="11.42578125" customWidth="1"/>
    <col min="15383" max="15383" width="28.5703125" customWidth="1"/>
    <col min="15607" max="15607" width="0" hidden="1" customWidth="1"/>
    <col min="15608" max="15611" width="5.7109375" customWidth="1"/>
    <col min="15612" max="15612" width="7.85546875" customWidth="1"/>
    <col min="15613" max="15613" width="7.140625" customWidth="1"/>
    <col min="15614" max="15614" width="28.5703125" customWidth="1"/>
    <col min="15615" max="15615" width="7.140625" customWidth="1"/>
    <col min="15616" max="15616" width="5.7109375" customWidth="1"/>
    <col min="15617" max="15617" width="0" hidden="1" customWidth="1"/>
    <col min="15618" max="15619" width="5.7109375" customWidth="1"/>
    <col min="15620" max="15620" width="14.28515625" customWidth="1"/>
    <col min="15621" max="15622" width="11.42578125" customWidth="1"/>
    <col min="15623" max="15623" width="14.28515625" customWidth="1"/>
    <col min="15624" max="15638" width="11.42578125" customWidth="1"/>
    <col min="15639" max="15639" width="28.5703125" customWidth="1"/>
    <col min="15863" max="15863" width="0" hidden="1" customWidth="1"/>
    <col min="15864" max="15867" width="5.7109375" customWidth="1"/>
    <col min="15868" max="15868" width="7.85546875" customWidth="1"/>
    <col min="15869" max="15869" width="7.140625" customWidth="1"/>
    <col min="15870" max="15870" width="28.5703125" customWidth="1"/>
    <col min="15871" max="15871" width="7.140625" customWidth="1"/>
    <col min="15872" max="15872" width="5.7109375" customWidth="1"/>
    <col min="15873" max="15873" width="0" hidden="1" customWidth="1"/>
    <col min="15874" max="15875" width="5.7109375" customWidth="1"/>
    <col min="15876" max="15876" width="14.28515625" customWidth="1"/>
    <col min="15877" max="15878" width="11.42578125" customWidth="1"/>
    <col min="15879" max="15879" width="14.28515625" customWidth="1"/>
    <col min="15880" max="15894" width="11.42578125" customWidth="1"/>
    <col min="15895" max="15895" width="28.5703125" customWidth="1"/>
    <col min="16119" max="16119" width="0" hidden="1" customWidth="1"/>
    <col min="16120" max="16123" width="5.7109375" customWidth="1"/>
    <col min="16124" max="16124" width="7.85546875" customWidth="1"/>
    <col min="16125" max="16125" width="7.140625" customWidth="1"/>
    <col min="16126" max="16126" width="28.5703125" customWidth="1"/>
    <col min="16127" max="16127" width="7.140625" customWidth="1"/>
    <col min="16128" max="16128" width="5.7109375" customWidth="1"/>
    <col min="16129" max="16129" width="0" hidden="1" customWidth="1"/>
    <col min="16130" max="16131" width="5.7109375" customWidth="1"/>
    <col min="16132" max="16132" width="14.28515625" customWidth="1"/>
    <col min="16133" max="16134" width="11.42578125" customWidth="1"/>
    <col min="16135" max="16135" width="14.28515625" customWidth="1"/>
    <col min="16136" max="16150" width="11.42578125" customWidth="1"/>
    <col min="16151" max="16151" width="28.5703125" customWidth="1"/>
  </cols>
  <sheetData>
    <row r="1" spans="1:23" s="50" customFormat="1" ht="24.4" customHeight="1" x14ac:dyDescent="0.2">
      <c r="G1" s="160"/>
    </row>
    <row r="2" spans="1:23" s="50" customFormat="1" ht="33" customHeight="1" x14ac:dyDescent="0.2">
      <c r="A2" s="230" t="s">
        <v>971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</row>
    <row r="3" spans="1:23" s="50" customFormat="1" ht="24.4" customHeight="1" thickBot="1" x14ac:dyDescent="0.25">
      <c r="G3" s="160"/>
      <c r="S3" s="52"/>
    </row>
    <row r="4" spans="1:23" s="50" customFormat="1" ht="24.4" customHeight="1" x14ac:dyDescent="0.2">
      <c r="A4" s="207" t="s">
        <v>122</v>
      </c>
      <c r="B4" s="210" t="s">
        <v>9</v>
      </c>
      <c r="C4" s="210" t="s">
        <v>5</v>
      </c>
      <c r="D4" s="210" t="s">
        <v>6</v>
      </c>
      <c r="E4" s="213" t="s">
        <v>123</v>
      </c>
      <c r="F4" s="210" t="s">
        <v>124</v>
      </c>
      <c r="G4" s="213" t="s">
        <v>125</v>
      </c>
      <c r="H4" s="210" t="s">
        <v>126</v>
      </c>
      <c r="I4" s="213" t="s">
        <v>127</v>
      </c>
      <c r="J4" s="213" t="s">
        <v>0</v>
      </c>
      <c r="K4" s="213" t="s">
        <v>128</v>
      </c>
      <c r="L4" s="220" t="s">
        <v>1</v>
      </c>
      <c r="M4" s="220"/>
      <c r="N4" s="224" t="s">
        <v>131</v>
      </c>
      <c r="O4" s="210" t="s">
        <v>129</v>
      </c>
      <c r="P4" s="51" t="s">
        <v>2</v>
      </c>
      <c r="Q4" s="51" t="s">
        <v>3</v>
      </c>
      <c r="R4" s="51" t="s">
        <v>4</v>
      </c>
      <c r="S4" s="220" t="s">
        <v>130</v>
      </c>
      <c r="T4" s="220"/>
      <c r="U4" s="220"/>
      <c r="V4" s="220"/>
      <c r="W4" s="220"/>
    </row>
    <row r="5" spans="1:23" s="50" customFormat="1" ht="24.4" customHeight="1" x14ac:dyDescent="0.2">
      <c r="A5" s="208"/>
      <c r="B5" s="211"/>
      <c r="C5" s="211"/>
      <c r="D5" s="211"/>
      <c r="E5" s="214"/>
      <c r="F5" s="211"/>
      <c r="G5" s="214"/>
      <c r="H5" s="211"/>
      <c r="I5" s="214"/>
      <c r="J5" s="214"/>
      <c r="K5" s="214"/>
      <c r="L5" s="216" t="s">
        <v>132</v>
      </c>
      <c r="M5" s="216" t="s">
        <v>133</v>
      </c>
      <c r="N5" s="225"/>
      <c r="O5" s="211"/>
      <c r="P5" s="218" t="s">
        <v>134</v>
      </c>
      <c r="Q5" s="218" t="s">
        <v>135</v>
      </c>
      <c r="R5" s="218" t="s">
        <v>136</v>
      </c>
      <c r="S5" s="218" t="s">
        <v>137</v>
      </c>
      <c r="T5" s="218" t="s">
        <v>138</v>
      </c>
      <c r="U5" s="227" t="s">
        <v>864</v>
      </c>
      <c r="V5" s="218" t="s">
        <v>8</v>
      </c>
      <c r="W5" s="218" t="s">
        <v>30</v>
      </c>
    </row>
    <row r="6" spans="1:23" s="50" customFormat="1" ht="38.450000000000003" customHeight="1" thickBot="1" x14ac:dyDescent="0.25">
      <c r="A6" s="209"/>
      <c r="B6" s="212"/>
      <c r="C6" s="212"/>
      <c r="D6" s="212"/>
      <c r="E6" s="215"/>
      <c r="F6" s="212"/>
      <c r="G6" s="215"/>
      <c r="H6" s="212"/>
      <c r="I6" s="215"/>
      <c r="J6" s="215"/>
      <c r="K6" s="215"/>
      <c r="L6" s="217"/>
      <c r="M6" s="217"/>
      <c r="N6" s="226"/>
      <c r="O6" s="212"/>
      <c r="P6" s="219"/>
      <c r="Q6" s="219"/>
      <c r="R6" s="219"/>
      <c r="S6" s="219"/>
      <c r="T6" s="219"/>
      <c r="U6" s="228"/>
      <c r="V6" s="219"/>
      <c r="W6" s="219"/>
    </row>
    <row r="7" spans="1:23" s="91" customFormat="1" ht="24" customHeight="1" x14ac:dyDescent="0.2">
      <c r="A7" s="85" t="s">
        <v>139</v>
      </c>
      <c r="B7" s="86">
        <v>100</v>
      </c>
      <c r="C7" s="86">
        <v>2212</v>
      </c>
      <c r="D7" s="86">
        <v>6121</v>
      </c>
      <c r="E7" s="87">
        <v>2</v>
      </c>
      <c r="F7" s="87"/>
      <c r="G7" s="87" t="s">
        <v>140</v>
      </c>
      <c r="H7" s="88" t="s">
        <v>141</v>
      </c>
      <c r="I7" s="88" t="s">
        <v>47</v>
      </c>
      <c r="J7" s="88">
        <v>400</v>
      </c>
      <c r="K7" s="88" t="s">
        <v>142</v>
      </c>
      <c r="L7" s="87">
        <v>2019</v>
      </c>
      <c r="M7" s="87">
        <v>2021</v>
      </c>
      <c r="N7" s="89">
        <v>0</v>
      </c>
      <c r="O7" s="89">
        <v>3656090</v>
      </c>
      <c r="P7" s="89">
        <v>0</v>
      </c>
      <c r="Q7" s="89">
        <v>156090</v>
      </c>
      <c r="R7" s="89">
        <v>500000</v>
      </c>
      <c r="S7" s="89">
        <v>0</v>
      </c>
      <c r="T7" s="89">
        <v>500000</v>
      </c>
      <c r="U7" s="89">
        <v>0</v>
      </c>
      <c r="V7" s="89">
        <v>0</v>
      </c>
      <c r="W7" s="90">
        <v>0</v>
      </c>
    </row>
    <row r="8" spans="1:23" s="91" customFormat="1" ht="24" customHeight="1" x14ac:dyDescent="0.2">
      <c r="A8" s="92" t="s">
        <v>143</v>
      </c>
      <c r="B8" s="93">
        <v>100</v>
      </c>
      <c r="C8" s="93">
        <v>2212</v>
      </c>
      <c r="D8" s="93">
        <v>6121</v>
      </c>
      <c r="E8" s="94">
        <v>1</v>
      </c>
      <c r="F8" s="94"/>
      <c r="G8" s="94" t="s">
        <v>140</v>
      </c>
      <c r="H8" s="95" t="s">
        <v>144</v>
      </c>
      <c r="I8" s="95" t="s">
        <v>40</v>
      </c>
      <c r="J8" s="95">
        <v>400</v>
      </c>
      <c r="K8" s="95" t="s">
        <v>142</v>
      </c>
      <c r="L8" s="94">
        <v>2020</v>
      </c>
      <c r="M8" s="94">
        <v>2023</v>
      </c>
      <c r="N8" s="96">
        <v>0</v>
      </c>
      <c r="O8" s="96">
        <v>4000000</v>
      </c>
      <c r="P8" s="96">
        <v>0</v>
      </c>
      <c r="Q8" s="96">
        <v>0</v>
      </c>
      <c r="R8" s="96">
        <v>1000000</v>
      </c>
      <c r="S8" s="96">
        <v>0</v>
      </c>
      <c r="T8" s="96">
        <v>1000000</v>
      </c>
      <c r="U8" s="96">
        <v>0</v>
      </c>
      <c r="V8" s="96">
        <v>0</v>
      </c>
      <c r="W8" s="97">
        <v>0</v>
      </c>
    </row>
    <row r="9" spans="1:23" s="91" customFormat="1" ht="24" customHeight="1" x14ac:dyDescent="0.2">
      <c r="A9" s="92" t="s">
        <v>145</v>
      </c>
      <c r="B9" s="93">
        <v>100</v>
      </c>
      <c r="C9" s="93">
        <v>2212</v>
      </c>
      <c r="D9" s="93">
        <v>6121</v>
      </c>
      <c r="E9" s="94">
        <v>1</v>
      </c>
      <c r="F9" s="94"/>
      <c r="G9" s="94" t="s">
        <v>140</v>
      </c>
      <c r="H9" s="95" t="s">
        <v>146</v>
      </c>
      <c r="I9" s="95" t="s">
        <v>40</v>
      </c>
      <c r="J9" s="95">
        <v>400</v>
      </c>
      <c r="K9" s="95" t="s">
        <v>142</v>
      </c>
      <c r="L9" s="94">
        <v>2019</v>
      </c>
      <c r="M9" s="94">
        <v>2025</v>
      </c>
      <c r="N9" s="96">
        <v>134321000</v>
      </c>
      <c r="O9" s="96">
        <v>181100000</v>
      </c>
      <c r="P9" s="96">
        <v>0</v>
      </c>
      <c r="Q9" s="96">
        <v>100000</v>
      </c>
      <c r="R9" s="96">
        <v>76100000</v>
      </c>
      <c r="S9" s="96">
        <v>0</v>
      </c>
      <c r="T9" s="96">
        <v>0</v>
      </c>
      <c r="U9" s="96">
        <v>76100000</v>
      </c>
      <c r="V9" s="96">
        <v>0</v>
      </c>
      <c r="W9" s="97">
        <v>0</v>
      </c>
    </row>
    <row r="10" spans="1:23" s="91" customFormat="1" ht="24" customHeight="1" x14ac:dyDescent="0.2">
      <c r="A10" s="98" t="s">
        <v>147</v>
      </c>
      <c r="B10" s="99">
        <v>100</v>
      </c>
      <c r="C10" s="99">
        <v>2212</v>
      </c>
      <c r="D10" s="99">
        <v>6121</v>
      </c>
      <c r="E10" s="100">
        <v>2</v>
      </c>
      <c r="F10" s="100"/>
      <c r="G10" s="100" t="s">
        <v>140</v>
      </c>
      <c r="H10" s="101" t="s">
        <v>148</v>
      </c>
      <c r="I10" s="101" t="s">
        <v>39</v>
      </c>
      <c r="J10" s="101">
        <v>400</v>
      </c>
      <c r="K10" s="101" t="s">
        <v>142</v>
      </c>
      <c r="L10" s="100">
        <v>2018</v>
      </c>
      <c r="M10" s="100">
        <v>2023</v>
      </c>
      <c r="N10" s="102">
        <v>0</v>
      </c>
      <c r="O10" s="102">
        <v>240374077</v>
      </c>
      <c r="P10" s="102">
        <v>207152</v>
      </c>
      <c r="Q10" s="102">
        <v>716925</v>
      </c>
      <c r="R10" s="102">
        <v>2000000</v>
      </c>
      <c r="S10" s="102">
        <v>0</v>
      </c>
      <c r="T10" s="102">
        <v>2000000</v>
      </c>
      <c r="U10" s="102">
        <v>0</v>
      </c>
      <c r="V10" s="102">
        <v>0</v>
      </c>
      <c r="W10" s="103">
        <v>0</v>
      </c>
    </row>
    <row r="11" spans="1:23" s="91" customFormat="1" ht="24" customHeight="1" x14ac:dyDescent="0.2">
      <c r="A11" s="92" t="s">
        <v>149</v>
      </c>
      <c r="B11" s="93">
        <v>100</v>
      </c>
      <c r="C11" s="93">
        <v>2219</v>
      </c>
      <c r="D11" s="93">
        <v>6121</v>
      </c>
      <c r="E11" s="94">
        <v>1</v>
      </c>
      <c r="F11" s="94"/>
      <c r="G11" s="94" t="s">
        <v>140</v>
      </c>
      <c r="H11" s="95" t="s">
        <v>150</v>
      </c>
      <c r="I11" s="95" t="s">
        <v>151</v>
      </c>
      <c r="J11" s="95">
        <v>400</v>
      </c>
      <c r="K11" s="95" t="s">
        <v>142</v>
      </c>
      <c r="L11" s="94">
        <v>2019</v>
      </c>
      <c r="M11" s="94">
        <v>2022</v>
      </c>
      <c r="N11" s="96">
        <v>0</v>
      </c>
      <c r="O11" s="96">
        <v>21300000</v>
      </c>
      <c r="P11" s="96">
        <v>0</v>
      </c>
      <c r="Q11" s="96">
        <v>0</v>
      </c>
      <c r="R11" s="96">
        <v>300000</v>
      </c>
      <c r="S11" s="96">
        <v>0</v>
      </c>
      <c r="T11" s="96">
        <v>300000</v>
      </c>
      <c r="U11" s="96">
        <v>0</v>
      </c>
      <c r="V11" s="96">
        <v>0</v>
      </c>
      <c r="W11" s="97">
        <v>0</v>
      </c>
    </row>
    <row r="12" spans="1:23" s="91" customFormat="1" ht="24" customHeight="1" x14ac:dyDescent="0.2">
      <c r="A12" s="98" t="s">
        <v>152</v>
      </c>
      <c r="B12" s="99">
        <v>100</v>
      </c>
      <c r="C12" s="99">
        <v>2219</v>
      </c>
      <c r="D12" s="99">
        <v>6121</v>
      </c>
      <c r="E12" s="100">
        <v>2</v>
      </c>
      <c r="F12" s="100"/>
      <c r="G12" s="100" t="s">
        <v>140</v>
      </c>
      <c r="H12" s="101" t="s">
        <v>153</v>
      </c>
      <c r="I12" s="101" t="s">
        <v>42</v>
      </c>
      <c r="J12" s="101">
        <v>400</v>
      </c>
      <c r="K12" s="101" t="s">
        <v>142</v>
      </c>
      <c r="L12" s="100">
        <v>2017</v>
      </c>
      <c r="M12" s="100">
        <v>2022</v>
      </c>
      <c r="N12" s="102">
        <v>0</v>
      </c>
      <c r="O12" s="102">
        <v>25908550</v>
      </c>
      <c r="P12" s="102">
        <v>114950</v>
      </c>
      <c r="Q12" s="102">
        <v>193600</v>
      </c>
      <c r="R12" s="102">
        <v>1400000</v>
      </c>
      <c r="S12" s="102">
        <v>0</v>
      </c>
      <c r="T12" s="102">
        <v>1400000</v>
      </c>
      <c r="U12" s="102">
        <v>0</v>
      </c>
      <c r="V12" s="102">
        <v>0</v>
      </c>
      <c r="W12" s="103">
        <v>0</v>
      </c>
    </row>
    <row r="13" spans="1:23" s="91" customFormat="1" ht="24" customHeight="1" thickBot="1" x14ac:dyDescent="0.25">
      <c r="A13" s="104" t="s">
        <v>155</v>
      </c>
      <c r="B13" s="105">
        <v>100</v>
      </c>
      <c r="C13" s="105">
        <v>2219</v>
      </c>
      <c r="D13" s="105">
        <v>6121</v>
      </c>
      <c r="E13" s="106">
        <v>2</v>
      </c>
      <c r="F13" s="106"/>
      <c r="G13" s="106" t="s">
        <v>140</v>
      </c>
      <c r="H13" s="107" t="s">
        <v>156</v>
      </c>
      <c r="I13" s="107" t="s">
        <v>157</v>
      </c>
      <c r="J13" s="107">
        <v>400</v>
      </c>
      <c r="K13" s="107" t="s">
        <v>142</v>
      </c>
      <c r="L13" s="106">
        <v>2017</v>
      </c>
      <c r="M13" s="106">
        <v>2023</v>
      </c>
      <c r="N13" s="108">
        <v>0</v>
      </c>
      <c r="O13" s="108">
        <v>10106000</v>
      </c>
      <c r="P13" s="108">
        <v>0</v>
      </c>
      <c r="Q13" s="108">
        <v>0</v>
      </c>
      <c r="R13" s="108">
        <v>106000</v>
      </c>
      <c r="S13" s="108">
        <v>0</v>
      </c>
      <c r="T13" s="108">
        <v>106000</v>
      </c>
      <c r="U13" s="108">
        <v>0</v>
      </c>
      <c r="V13" s="108">
        <v>0</v>
      </c>
      <c r="W13" s="109">
        <v>0</v>
      </c>
    </row>
    <row r="14" spans="1:23" s="55" customFormat="1" ht="24" customHeight="1" thickBot="1" x14ac:dyDescent="0.25">
      <c r="A14" s="67"/>
      <c r="B14" s="63"/>
      <c r="C14" s="63"/>
      <c r="D14" s="63"/>
      <c r="E14" s="56"/>
      <c r="F14" s="222" t="s">
        <v>10</v>
      </c>
      <c r="G14" s="222"/>
      <c r="H14" s="222"/>
      <c r="I14" s="222"/>
      <c r="J14" s="222"/>
      <c r="K14" s="222"/>
      <c r="L14" s="222"/>
      <c r="M14" s="222"/>
      <c r="N14" s="59"/>
      <c r="O14" s="53">
        <f t="shared" ref="O14:W14" si="0">SUM(O7:O13)</f>
        <v>486444717</v>
      </c>
      <c r="P14" s="53">
        <f t="shared" si="0"/>
        <v>322102</v>
      </c>
      <c r="Q14" s="53">
        <f t="shared" si="0"/>
        <v>1166615</v>
      </c>
      <c r="R14" s="53">
        <f t="shared" si="0"/>
        <v>81406000</v>
      </c>
      <c r="S14" s="53">
        <f t="shared" si="0"/>
        <v>0</v>
      </c>
      <c r="T14" s="53">
        <f t="shared" si="0"/>
        <v>5306000</v>
      </c>
      <c r="U14" s="53">
        <f t="shared" si="0"/>
        <v>76100000</v>
      </c>
      <c r="V14" s="53">
        <f t="shared" si="0"/>
        <v>0</v>
      </c>
      <c r="W14" s="54">
        <f t="shared" si="0"/>
        <v>0</v>
      </c>
    </row>
    <row r="15" spans="1:23" s="44" customFormat="1" ht="24" customHeight="1" thickBot="1" x14ac:dyDescent="0.25">
      <c r="A15" s="40"/>
      <c r="B15" s="41"/>
      <c r="C15" s="41"/>
      <c r="D15" s="41"/>
      <c r="E15" s="40"/>
      <c r="F15" s="40"/>
      <c r="G15" s="40"/>
      <c r="H15" s="42"/>
      <c r="I15" s="42"/>
      <c r="J15" s="42"/>
      <c r="K15" s="42"/>
      <c r="L15" s="40"/>
      <c r="M15" s="40"/>
      <c r="N15" s="40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91" customFormat="1" ht="24" customHeight="1" thickBot="1" x14ac:dyDescent="0.25">
      <c r="A16" s="110" t="s">
        <v>159</v>
      </c>
      <c r="B16" s="111">
        <v>101</v>
      </c>
      <c r="C16" s="111">
        <v>2219</v>
      </c>
      <c r="D16" s="111">
        <v>6121</v>
      </c>
      <c r="E16" s="112">
        <v>2</v>
      </c>
      <c r="F16" s="112"/>
      <c r="G16" s="112" t="s">
        <v>160</v>
      </c>
      <c r="H16" s="113" t="s">
        <v>161</v>
      </c>
      <c r="I16" s="113" t="s">
        <v>39</v>
      </c>
      <c r="J16" s="113">
        <v>400</v>
      </c>
      <c r="K16" s="113" t="s">
        <v>142</v>
      </c>
      <c r="L16" s="112">
        <v>2020</v>
      </c>
      <c r="M16" s="112">
        <v>2021</v>
      </c>
      <c r="N16" s="114">
        <v>0</v>
      </c>
      <c r="O16" s="114">
        <v>10500000</v>
      </c>
      <c r="P16" s="114">
        <v>0</v>
      </c>
      <c r="Q16" s="114">
        <v>0</v>
      </c>
      <c r="R16" s="114">
        <v>500000</v>
      </c>
      <c r="S16" s="114">
        <v>0</v>
      </c>
      <c r="T16" s="114">
        <v>500000</v>
      </c>
      <c r="U16" s="114">
        <v>0</v>
      </c>
      <c r="V16" s="114">
        <v>0</v>
      </c>
      <c r="W16" s="115">
        <v>0</v>
      </c>
    </row>
    <row r="17" spans="1:23" s="55" customFormat="1" ht="24" customHeight="1" thickBot="1" x14ac:dyDescent="0.25">
      <c r="A17" s="56"/>
      <c r="B17" s="63"/>
      <c r="C17" s="63"/>
      <c r="D17" s="63"/>
      <c r="E17" s="56"/>
      <c r="F17" s="222" t="s">
        <v>861</v>
      </c>
      <c r="G17" s="222"/>
      <c r="H17" s="222"/>
      <c r="I17" s="222"/>
      <c r="J17" s="222"/>
      <c r="K17" s="222"/>
      <c r="L17" s="222"/>
      <c r="M17" s="222"/>
      <c r="N17" s="63"/>
      <c r="O17" s="65">
        <f t="shared" ref="O17:W17" si="1">SUM(O16:O16)</f>
        <v>10500000</v>
      </c>
      <c r="P17" s="68">
        <f t="shared" si="1"/>
        <v>0</v>
      </c>
      <c r="Q17" s="68">
        <f t="shared" si="1"/>
        <v>0</v>
      </c>
      <c r="R17" s="68">
        <f t="shared" si="1"/>
        <v>500000</v>
      </c>
      <c r="S17" s="68">
        <f t="shared" si="1"/>
        <v>0</v>
      </c>
      <c r="T17" s="68">
        <f t="shared" si="1"/>
        <v>500000</v>
      </c>
      <c r="U17" s="68">
        <f t="shared" si="1"/>
        <v>0</v>
      </c>
      <c r="V17" s="68">
        <f t="shared" si="1"/>
        <v>0</v>
      </c>
      <c r="W17" s="69">
        <f t="shared" si="1"/>
        <v>0</v>
      </c>
    </row>
    <row r="18" spans="1:23" s="44" customFormat="1" ht="24" customHeight="1" thickBot="1" x14ac:dyDescent="0.25">
      <c r="A18" s="40"/>
      <c r="B18" s="41"/>
      <c r="C18" s="41"/>
      <c r="D18" s="41"/>
      <c r="E18" s="40"/>
      <c r="F18" s="40"/>
      <c r="G18" s="40"/>
      <c r="H18" s="42"/>
      <c r="I18" s="42"/>
      <c r="J18" s="42"/>
      <c r="K18" s="42"/>
      <c r="L18" s="40"/>
      <c r="M18" s="40"/>
      <c r="N18" s="40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91" customFormat="1" ht="24" customHeight="1" thickBot="1" x14ac:dyDescent="0.25">
      <c r="A19" s="128"/>
      <c r="B19" s="129">
        <v>125</v>
      </c>
      <c r="C19" s="129">
        <v>3639</v>
      </c>
      <c r="D19" s="129">
        <v>6201</v>
      </c>
      <c r="E19" s="130">
        <v>1</v>
      </c>
      <c r="F19" s="130"/>
      <c r="G19" s="130" t="s">
        <v>179</v>
      </c>
      <c r="H19" s="131" t="s">
        <v>180</v>
      </c>
      <c r="I19" s="131"/>
      <c r="J19" s="131">
        <v>400</v>
      </c>
      <c r="K19" s="131"/>
      <c r="L19" s="130">
        <v>2020</v>
      </c>
      <c r="M19" s="130">
        <v>2020</v>
      </c>
      <c r="N19" s="132">
        <v>0</v>
      </c>
      <c r="O19" s="132">
        <v>80000000</v>
      </c>
      <c r="P19" s="132">
        <v>0</v>
      </c>
      <c r="Q19" s="132">
        <v>0</v>
      </c>
      <c r="R19" s="132">
        <v>80000000</v>
      </c>
      <c r="S19" s="132">
        <v>80000000</v>
      </c>
      <c r="T19" s="132">
        <v>0</v>
      </c>
      <c r="U19" s="132">
        <v>0</v>
      </c>
      <c r="V19" s="132">
        <v>0</v>
      </c>
      <c r="W19" s="133">
        <v>0</v>
      </c>
    </row>
    <row r="20" spans="1:23" s="55" customFormat="1" ht="24" customHeight="1" thickBot="1" x14ac:dyDescent="0.25">
      <c r="A20" s="56"/>
      <c r="B20" s="222" t="s">
        <v>862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59"/>
      <c r="O20" s="65">
        <f>SUM(O19)</f>
        <v>80000000</v>
      </c>
      <c r="P20" s="68">
        <f t="shared" ref="P20:W20" si="2">SUM(P19)</f>
        <v>0</v>
      </c>
      <c r="Q20" s="68">
        <f t="shared" si="2"/>
        <v>0</v>
      </c>
      <c r="R20" s="68">
        <f t="shared" si="2"/>
        <v>80000000</v>
      </c>
      <c r="S20" s="68">
        <f t="shared" si="2"/>
        <v>80000000</v>
      </c>
      <c r="T20" s="68">
        <f t="shared" si="2"/>
        <v>0</v>
      </c>
      <c r="U20" s="68">
        <f t="shared" si="2"/>
        <v>0</v>
      </c>
      <c r="V20" s="68">
        <f t="shared" si="2"/>
        <v>0</v>
      </c>
      <c r="W20" s="69">
        <f t="shared" si="2"/>
        <v>0</v>
      </c>
    </row>
    <row r="21" spans="1:23" s="44" customFormat="1" ht="24" customHeight="1" thickBot="1" x14ac:dyDescent="0.25">
      <c r="A21" s="40"/>
      <c r="B21" s="41"/>
      <c r="C21" s="41"/>
      <c r="D21" s="41"/>
      <c r="E21" s="40"/>
      <c r="F21" s="40"/>
      <c r="G21" s="40"/>
      <c r="H21" s="42"/>
      <c r="I21" s="42"/>
      <c r="J21" s="42"/>
      <c r="K21" s="42"/>
      <c r="L21" s="40"/>
      <c r="M21" s="40"/>
      <c r="N21" s="40"/>
      <c r="O21" s="60"/>
      <c r="P21" s="60"/>
      <c r="Q21" s="60"/>
      <c r="R21" s="60"/>
      <c r="S21" s="60"/>
      <c r="T21" s="60"/>
      <c r="U21" s="60"/>
      <c r="V21" s="60"/>
      <c r="W21" s="60"/>
    </row>
    <row r="22" spans="1:23" s="91" customFormat="1" ht="24" customHeight="1" x14ac:dyDescent="0.2">
      <c r="A22" s="116"/>
      <c r="B22" s="117">
        <v>130</v>
      </c>
      <c r="C22" s="117">
        <v>3312</v>
      </c>
      <c r="D22" s="117">
        <v>6121</v>
      </c>
      <c r="E22" s="118">
        <v>1</v>
      </c>
      <c r="F22" s="118">
        <v>8230</v>
      </c>
      <c r="G22" s="118" t="s">
        <v>182</v>
      </c>
      <c r="H22" s="119" t="s">
        <v>865</v>
      </c>
      <c r="I22" s="119" t="s">
        <v>40</v>
      </c>
      <c r="J22" s="119">
        <v>400</v>
      </c>
      <c r="K22" s="119"/>
      <c r="L22" s="118">
        <v>2019</v>
      </c>
      <c r="M22" s="118">
        <v>2020</v>
      </c>
      <c r="N22" s="120">
        <v>0</v>
      </c>
      <c r="O22" s="120">
        <v>940395</v>
      </c>
      <c r="P22" s="120">
        <v>0</v>
      </c>
      <c r="Q22" s="120">
        <v>690395</v>
      </c>
      <c r="R22" s="120">
        <v>250000</v>
      </c>
      <c r="S22" s="120">
        <v>250000</v>
      </c>
      <c r="T22" s="120">
        <v>0</v>
      </c>
      <c r="U22" s="120">
        <v>0</v>
      </c>
      <c r="V22" s="120">
        <v>0</v>
      </c>
      <c r="W22" s="121">
        <v>0</v>
      </c>
    </row>
    <row r="23" spans="1:23" s="91" customFormat="1" ht="24" customHeight="1" x14ac:dyDescent="0.2">
      <c r="A23" s="92" t="s">
        <v>181</v>
      </c>
      <c r="B23" s="93">
        <v>130</v>
      </c>
      <c r="C23" s="93">
        <v>6171</v>
      </c>
      <c r="D23" s="93">
        <v>6122</v>
      </c>
      <c r="E23" s="94">
        <v>1</v>
      </c>
      <c r="F23" s="94"/>
      <c r="G23" s="94" t="s">
        <v>182</v>
      </c>
      <c r="H23" s="95" t="s">
        <v>183</v>
      </c>
      <c r="I23" s="95" t="s">
        <v>40</v>
      </c>
      <c r="J23" s="95">
        <v>400</v>
      </c>
      <c r="K23" s="95" t="s">
        <v>142</v>
      </c>
      <c r="L23" s="94">
        <v>2020</v>
      </c>
      <c r="M23" s="94">
        <v>2021</v>
      </c>
      <c r="N23" s="96">
        <v>0</v>
      </c>
      <c r="O23" s="96">
        <v>5000000</v>
      </c>
      <c r="P23" s="96">
        <v>0</v>
      </c>
      <c r="Q23" s="96">
        <v>0</v>
      </c>
      <c r="R23" s="96">
        <v>3000000</v>
      </c>
      <c r="S23" s="96">
        <v>0</v>
      </c>
      <c r="T23" s="96">
        <v>3000000</v>
      </c>
      <c r="U23" s="96">
        <v>0</v>
      </c>
      <c r="V23" s="96">
        <v>0</v>
      </c>
      <c r="W23" s="97">
        <v>0</v>
      </c>
    </row>
    <row r="24" spans="1:23" s="91" customFormat="1" ht="24" customHeight="1" x14ac:dyDescent="0.2">
      <c r="A24" s="98" t="s">
        <v>184</v>
      </c>
      <c r="B24" s="99">
        <v>130</v>
      </c>
      <c r="C24" s="99">
        <v>6171</v>
      </c>
      <c r="D24" s="99">
        <v>6122</v>
      </c>
      <c r="E24" s="100">
        <v>2</v>
      </c>
      <c r="F24" s="100"/>
      <c r="G24" s="100" t="s">
        <v>182</v>
      </c>
      <c r="H24" s="101" t="s">
        <v>185</v>
      </c>
      <c r="I24" s="101" t="s">
        <v>40</v>
      </c>
      <c r="J24" s="101">
        <v>400</v>
      </c>
      <c r="K24" s="101" t="s">
        <v>142</v>
      </c>
      <c r="L24" s="100">
        <v>2020</v>
      </c>
      <c r="M24" s="100">
        <v>2021</v>
      </c>
      <c r="N24" s="102">
        <v>0</v>
      </c>
      <c r="O24" s="102">
        <v>250000</v>
      </c>
      <c r="P24" s="102">
        <v>0</v>
      </c>
      <c r="Q24" s="102">
        <v>0</v>
      </c>
      <c r="R24" s="102">
        <v>200000</v>
      </c>
      <c r="S24" s="102">
        <v>0</v>
      </c>
      <c r="T24" s="102">
        <v>200000</v>
      </c>
      <c r="U24" s="102">
        <v>0</v>
      </c>
      <c r="V24" s="102">
        <v>0</v>
      </c>
      <c r="W24" s="103">
        <v>0</v>
      </c>
    </row>
    <row r="25" spans="1:23" s="91" customFormat="1" ht="24" customHeight="1" thickBot="1" x14ac:dyDescent="0.25">
      <c r="A25" s="122" t="s">
        <v>186</v>
      </c>
      <c r="B25" s="123">
        <v>130</v>
      </c>
      <c r="C25" s="123">
        <v>6171</v>
      </c>
      <c r="D25" s="123">
        <v>6123</v>
      </c>
      <c r="E25" s="124">
        <v>1</v>
      </c>
      <c r="F25" s="124"/>
      <c r="G25" s="124" t="s">
        <v>182</v>
      </c>
      <c r="H25" s="125" t="s">
        <v>187</v>
      </c>
      <c r="I25" s="125" t="s">
        <v>40</v>
      </c>
      <c r="J25" s="125">
        <v>400</v>
      </c>
      <c r="K25" s="125" t="s">
        <v>142</v>
      </c>
      <c r="L25" s="124">
        <v>2020</v>
      </c>
      <c r="M25" s="124">
        <v>2020</v>
      </c>
      <c r="N25" s="126">
        <v>0</v>
      </c>
      <c r="O25" s="126">
        <v>3600000</v>
      </c>
      <c r="P25" s="126">
        <v>0</v>
      </c>
      <c r="Q25" s="126">
        <v>0</v>
      </c>
      <c r="R25" s="126">
        <v>1000000</v>
      </c>
      <c r="S25" s="126">
        <v>0</v>
      </c>
      <c r="T25" s="126">
        <v>1000000</v>
      </c>
      <c r="U25" s="126">
        <v>0</v>
      </c>
      <c r="V25" s="126">
        <v>0</v>
      </c>
      <c r="W25" s="127">
        <v>0</v>
      </c>
    </row>
    <row r="26" spans="1:23" s="55" customFormat="1" ht="24" customHeight="1" thickBot="1" x14ac:dyDescent="0.25">
      <c r="A26" s="56"/>
      <c r="B26" s="222" t="s">
        <v>11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63"/>
      <c r="O26" s="65">
        <f t="shared" ref="O26:W26" si="3">SUM(O22:O25)</f>
        <v>9790395</v>
      </c>
      <c r="P26" s="68">
        <f t="shared" si="3"/>
        <v>0</v>
      </c>
      <c r="Q26" s="68">
        <f t="shared" si="3"/>
        <v>690395</v>
      </c>
      <c r="R26" s="68">
        <f t="shared" si="3"/>
        <v>4450000</v>
      </c>
      <c r="S26" s="68">
        <f t="shared" si="3"/>
        <v>250000</v>
      </c>
      <c r="T26" s="68">
        <f t="shared" si="3"/>
        <v>4200000</v>
      </c>
      <c r="U26" s="68">
        <f t="shared" si="3"/>
        <v>0</v>
      </c>
      <c r="V26" s="68">
        <f t="shared" si="3"/>
        <v>0</v>
      </c>
      <c r="W26" s="69">
        <f t="shared" si="3"/>
        <v>0</v>
      </c>
    </row>
    <row r="27" spans="1:23" s="44" customFormat="1" ht="24" customHeight="1" thickBot="1" x14ac:dyDescent="0.25">
      <c r="A27" s="40"/>
      <c r="B27" s="41"/>
      <c r="C27" s="41"/>
      <c r="D27" s="41"/>
      <c r="E27" s="40"/>
      <c r="F27" s="40"/>
      <c r="G27" s="40"/>
      <c r="H27" s="42"/>
      <c r="I27" s="42"/>
      <c r="J27" s="42"/>
      <c r="K27" s="42"/>
      <c r="L27" s="40"/>
      <c r="M27" s="40"/>
      <c r="N27" s="40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91" customFormat="1" ht="24" customHeight="1" x14ac:dyDescent="0.2">
      <c r="A28" s="116" t="s">
        <v>189</v>
      </c>
      <c r="B28" s="117">
        <v>133</v>
      </c>
      <c r="C28" s="117">
        <v>6171</v>
      </c>
      <c r="D28" s="117">
        <v>6111</v>
      </c>
      <c r="E28" s="118">
        <v>1</v>
      </c>
      <c r="F28" s="118"/>
      <c r="G28" s="118" t="s">
        <v>188</v>
      </c>
      <c r="H28" s="119" t="s">
        <v>190</v>
      </c>
      <c r="I28" s="119" t="s">
        <v>40</v>
      </c>
      <c r="J28" s="119">
        <v>400</v>
      </c>
      <c r="K28" s="119" t="s">
        <v>142</v>
      </c>
      <c r="L28" s="118">
        <v>2020</v>
      </c>
      <c r="M28" s="118">
        <v>2020</v>
      </c>
      <c r="N28" s="120">
        <v>0</v>
      </c>
      <c r="O28" s="120">
        <v>5000000</v>
      </c>
      <c r="P28" s="120">
        <v>0</v>
      </c>
      <c r="Q28" s="120">
        <v>0</v>
      </c>
      <c r="R28" s="120">
        <v>5000000</v>
      </c>
      <c r="S28" s="120">
        <v>0</v>
      </c>
      <c r="T28" s="120">
        <v>5000000</v>
      </c>
      <c r="U28" s="120">
        <v>0</v>
      </c>
      <c r="V28" s="120">
        <v>0</v>
      </c>
      <c r="W28" s="121">
        <v>0</v>
      </c>
    </row>
    <row r="29" spans="1:23" s="91" customFormat="1" ht="24" customHeight="1" x14ac:dyDescent="0.2">
      <c r="A29" s="98" t="s">
        <v>191</v>
      </c>
      <c r="B29" s="99">
        <v>133</v>
      </c>
      <c r="C29" s="99">
        <v>6171</v>
      </c>
      <c r="D29" s="99">
        <v>6111</v>
      </c>
      <c r="E29" s="100">
        <v>2</v>
      </c>
      <c r="F29" s="100"/>
      <c r="G29" s="100" t="s">
        <v>188</v>
      </c>
      <c r="H29" s="101" t="s">
        <v>192</v>
      </c>
      <c r="I29" s="101" t="s">
        <v>40</v>
      </c>
      <c r="J29" s="101">
        <v>400</v>
      </c>
      <c r="K29" s="101" t="s">
        <v>142</v>
      </c>
      <c r="L29" s="100">
        <v>2020</v>
      </c>
      <c r="M29" s="100">
        <v>2020</v>
      </c>
      <c r="N29" s="102">
        <v>0</v>
      </c>
      <c r="O29" s="102">
        <v>1500000</v>
      </c>
      <c r="P29" s="102">
        <v>0</v>
      </c>
      <c r="Q29" s="102">
        <v>0</v>
      </c>
      <c r="R29" s="102">
        <v>1500000</v>
      </c>
      <c r="S29" s="102">
        <v>0</v>
      </c>
      <c r="T29" s="102">
        <v>1500000</v>
      </c>
      <c r="U29" s="102">
        <v>0</v>
      </c>
      <c r="V29" s="102">
        <v>0</v>
      </c>
      <c r="W29" s="103">
        <v>0</v>
      </c>
    </row>
    <row r="30" spans="1:23" s="91" customFormat="1" ht="24" customHeight="1" x14ac:dyDescent="0.2">
      <c r="A30" s="92" t="s">
        <v>193</v>
      </c>
      <c r="B30" s="93">
        <v>133</v>
      </c>
      <c r="C30" s="93">
        <v>6171</v>
      </c>
      <c r="D30" s="93">
        <v>6111</v>
      </c>
      <c r="E30" s="94">
        <v>1</v>
      </c>
      <c r="F30" s="94"/>
      <c r="G30" s="94" t="s">
        <v>188</v>
      </c>
      <c r="H30" s="95" t="s">
        <v>194</v>
      </c>
      <c r="I30" s="95" t="s">
        <v>40</v>
      </c>
      <c r="J30" s="95">
        <v>400</v>
      </c>
      <c r="K30" s="95" t="s">
        <v>142</v>
      </c>
      <c r="L30" s="94">
        <v>2020</v>
      </c>
      <c r="M30" s="94">
        <v>2020</v>
      </c>
      <c r="N30" s="96">
        <v>0</v>
      </c>
      <c r="O30" s="96">
        <v>2500000</v>
      </c>
      <c r="P30" s="96">
        <v>0</v>
      </c>
      <c r="Q30" s="96">
        <v>0</v>
      </c>
      <c r="R30" s="96">
        <v>2500000</v>
      </c>
      <c r="S30" s="96">
        <v>0</v>
      </c>
      <c r="T30" s="96">
        <v>2500000</v>
      </c>
      <c r="U30" s="96">
        <v>0</v>
      </c>
      <c r="V30" s="96">
        <v>0</v>
      </c>
      <c r="W30" s="97">
        <v>0</v>
      </c>
    </row>
    <row r="31" spans="1:23" s="91" customFormat="1" ht="24" customHeight="1" x14ac:dyDescent="0.2">
      <c r="A31" s="92" t="s">
        <v>195</v>
      </c>
      <c r="B31" s="93">
        <v>133</v>
      </c>
      <c r="C31" s="93">
        <v>6171</v>
      </c>
      <c r="D31" s="93">
        <v>6111</v>
      </c>
      <c r="E31" s="94">
        <v>1</v>
      </c>
      <c r="F31" s="94"/>
      <c r="G31" s="94" t="s">
        <v>188</v>
      </c>
      <c r="H31" s="95" t="s">
        <v>196</v>
      </c>
      <c r="I31" s="95" t="s">
        <v>40</v>
      </c>
      <c r="J31" s="95">
        <v>400</v>
      </c>
      <c r="K31" s="95" t="s">
        <v>142</v>
      </c>
      <c r="L31" s="94">
        <v>2020</v>
      </c>
      <c r="M31" s="94">
        <v>2020</v>
      </c>
      <c r="N31" s="96">
        <v>0</v>
      </c>
      <c r="O31" s="96">
        <v>1050000</v>
      </c>
      <c r="P31" s="96">
        <v>0</v>
      </c>
      <c r="Q31" s="96">
        <v>0</v>
      </c>
      <c r="R31" s="96">
        <v>1050000</v>
      </c>
      <c r="S31" s="96">
        <v>0</v>
      </c>
      <c r="T31" s="96">
        <v>1050000</v>
      </c>
      <c r="U31" s="96">
        <v>0</v>
      </c>
      <c r="V31" s="96">
        <v>0</v>
      </c>
      <c r="W31" s="97">
        <v>0</v>
      </c>
    </row>
    <row r="32" spans="1:23" s="91" customFormat="1" ht="24" customHeight="1" x14ac:dyDescent="0.2">
      <c r="A32" s="92" t="s">
        <v>197</v>
      </c>
      <c r="B32" s="93">
        <v>133</v>
      </c>
      <c r="C32" s="93">
        <v>6171</v>
      </c>
      <c r="D32" s="93">
        <v>6111</v>
      </c>
      <c r="E32" s="94">
        <v>1</v>
      </c>
      <c r="F32" s="94"/>
      <c r="G32" s="94" t="s">
        <v>188</v>
      </c>
      <c r="H32" s="95" t="s">
        <v>198</v>
      </c>
      <c r="I32" s="95" t="s">
        <v>40</v>
      </c>
      <c r="J32" s="95">
        <v>400</v>
      </c>
      <c r="K32" s="95" t="s">
        <v>142</v>
      </c>
      <c r="L32" s="94">
        <v>2020</v>
      </c>
      <c r="M32" s="94">
        <v>2020</v>
      </c>
      <c r="N32" s="96">
        <v>0</v>
      </c>
      <c r="O32" s="96">
        <v>2500000</v>
      </c>
      <c r="P32" s="96">
        <v>0</v>
      </c>
      <c r="Q32" s="96">
        <v>0</v>
      </c>
      <c r="R32" s="96">
        <v>2500000</v>
      </c>
      <c r="S32" s="96">
        <v>0</v>
      </c>
      <c r="T32" s="96">
        <v>2500000</v>
      </c>
      <c r="U32" s="96">
        <v>0</v>
      </c>
      <c r="V32" s="96">
        <v>0</v>
      </c>
      <c r="W32" s="97">
        <v>0</v>
      </c>
    </row>
    <row r="33" spans="1:23" s="91" customFormat="1" ht="36" customHeight="1" x14ac:dyDescent="0.2">
      <c r="A33" s="98" t="s">
        <v>199</v>
      </c>
      <c r="B33" s="99">
        <v>133</v>
      </c>
      <c r="C33" s="99">
        <v>6171</v>
      </c>
      <c r="D33" s="99">
        <v>6111</v>
      </c>
      <c r="E33" s="100">
        <v>2</v>
      </c>
      <c r="F33" s="100"/>
      <c r="G33" s="100" t="s">
        <v>188</v>
      </c>
      <c r="H33" s="101" t="s">
        <v>200</v>
      </c>
      <c r="I33" s="101" t="s">
        <v>40</v>
      </c>
      <c r="J33" s="101">
        <v>400</v>
      </c>
      <c r="K33" s="101" t="s">
        <v>142</v>
      </c>
      <c r="L33" s="100">
        <v>2020</v>
      </c>
      <c r="M33" s="100">
        <v>2020</v>
      </c>
      <c r="N33" s="102">
        <v>0</v>
      </c>
      <c r="O33" s="102">
        <v>260000</v>
      </c>
      <c r="P33" s="102">
        <v>0</v>
      </c>
      <c r="Q33" s="102">
        <v>0</v>
      </c>
      <c r="R33" s="102">
        <v>260000</v>
      </c>
      <c r="S33" s="102">
        <v>0</v>
      </c>
      <c r="T33" s="102">
        <v>260000</v>
      </c>
      <c r="U33" s="102">
        <v>0</v>
      </c>
      <c r="V33" s="102">
        <v>0</v>
      </c>
      <c r="W33" s="103">
        <v>0</v>
      </c>
    </row>
    <row r="34" spans="1:23" s="91" customFormat="1" ht="24" customHeight="1" x14ac:dyDescent="0.2">
      <c r="A34" s="92" t="s">
        <v>201</v>
      </c>
      <c r="B34" s="93">
        <v>133</v>
      </c>
      <c r="C34" s="93">
        <v>6171</v>
      </c>
      <c r="D34" s="93">
        <v>6125</v>
      </c>
      <c r="E34" s="94">
        <v>1</v>
      </c>
      <c r="F34" s="94"/>
      <c r="G34" s="94" t="s">
        <v>188</v>
      </c>
      <c r="H34" s="95" t="s">
        <v>202</v>
      </c>
      <c r="I34" s="95" t="s">
        <v>40</v>
      </c>
      <c r="J34" s="95">
        <v>400</v>
      </c>
      <c r="K34" s="95" t="s">
        <v>142</v>
      </c>
      <c r="L34" s="94">
        <v>2020</v>
      </c>
      <c r="M34" s="94">
        <v>2020</v>
      </c>
      <c r="N34" s="96">
        <v>0</v>
      </c>
      <c r="O34" s="96">
        <v>2400000</v>
      </c>
      <c r="P34" s="96">
        <v>0</v>
      </c>
      <c r="Q34" s="96">
        <v>0</v>
      </c>
      <c r="R34" s="96">
        <v>2400000</v>
      </c>
      <c r="S34" s="96">
        <v>0</v>
      </c>
      <c r="T34" s="96">
        <v>2400000</v>
      </c>
      <c r="U34" s="96">
        <v>0</v>
      </c>
      <c r="V34" s="96">
        <v>0</v>
      </c>
      <c r="W34" s="97">
        <v>0</v>
      </c>
    </row>
    <row r="35" spans="1:23" s="91" customFormat="1" ht="24" customHeight="1" x14ac:dyDescent="0.2">
      <c r="A35" s="92" t="s">
        <v>203</v>
      </c>
      <c r="B35" s="93">
        <v>133</v>
      </c>
      <c r="C35" s="93">
        <v>6171</v>
      </c>
      <c r="D35" s="93">
        <v>6125</v>
      </c>
      <c r="E35" s="94">
        <v>1</v>
      </c>
      <c r="F35" s="94"/>
      <c r="G35" s="94" t="s">
        <v>188</v>
      </c>
      <c r="H35" s="95" t="s">
        <v>204</v>
      </c>
      <c r="I35" s="95" t="s">
        <v>40</v>
      </c>
      <c r="J35" s="95">
        <v>400</v>
      </c>
      <c r="K35" s="95" t="s">
        <v>142</v>
      </c>
      <c r="L35" s="94">
        <v>2020</v>
      </c>
      <c r="M35" s="94">
        <v>2020</v>
      </c>
      <c r="N35" s="96">
        <v>0</v>
      </c>
      <c r="O35" s="96">
        <v>2000000</v>
      </c>
      <c r="P35" s="96">
        <v>0</v>
      </c>
      <c r="Q35" s="96">
        <v>0</v>
      </c>
      <c r="R35" s="96">
        <v>2000000</v>
      </c>
      <c r="S35" s="96">
        <v>0</v>
      </c>
      <c r="T35" s="96">
        <v>2000000</v>
      </c>
      <c r="U35" s="96">
        <v>0</v>
      </c>
      <c r="V35" s="96">
        <v>0</v>
      </c>
      <c r="W35" s="97">
        <v>0</v>
      </c>
    </row>
    <row r="36" spans="1:23" s="91" customFormat="1" ht="24" customHeight="1" x14ac:dyDescent="0.2">
      <c r="A36" s="98" t="s">
        <v>205</v>
      </c>
      <c r="B36" s="99">
        <v>133</v>
      </c>
      <c r="C36" s="99">
        <v>6171</v>
      </c>
      <c r="D36" s="99">
        <v>6125</v>
      </c>
      <c r="E36" s="100">
        <v>2</v>
      </c>
      <c r="F36" s="100"/>
      <c r="G36" s="100" t="s">
        <v>188</v>
      </c>
      <c r="H36" s="101" t="s">
        <v>206</v>
      </c>
      <c r="I36" s="101" t="s">
        <v>40</v>
      </c>
      <c r="J36" s="101">
        <v>400</v>
      </c>
      <c r="K36" s="101" t="s">
        <v>142</v>
      </c>
      <c r="L36" s="100">
        <v>2020</v>
      </c>
      <c r="M36" s="100">
        <v>2020</v>
      </c>
      <c r="N36" s="102">
        <v>0</v>
      </c>
      <c r="O36" s="102">
        <v>250000</v>
      </c>
      <c r="P36" s="102">
        <v>0</v>
      </c>
      <c r="Q36" s="102">
        <v>0</v>
      </c>
      <c r="R36" s="102">
        <v>250000</v>
      </c>
      <c r="S36" s="102">
        <v>0</v>
      </c>
      <c r="T36" s="102">
        <v>250000</v>
      </c>
      <c r="U36" s="102">
        <v>0</v>
      </c>
      <c r="V36" s="102">
        <v>0</v>
      </c>
      <c r="W36" s="103">
        <v>0</v>
      </c>
    </row>
    <row r="37" spans="1:23" s="91" customFormat="1" ht="24" customHeight="1" x14ac:dyDescent="0.2">
      <c r="A37" s="92" t="s">
        <v>207</v>
      </c>
      <c r="B37" s="93">
        <v>133</v>
      </c>
      <c r="C37" s="93">
        <v>6171</v>
      </c>
      <c r="D37" s="93">
        <v>6125</v>
      </c>
      <c r="E37" s="94">
        <v>1</v>
      </c>
      <c r="F37" s="94"/>
      <c r="G37" s="94" t="s">
        <v>188</v>
      </c>
      <c r="H37" s="95" t="s">
        <v>208</v>
      </c>
      <c r="I37" s="95" t="s">
        <v>40</v>
      </c>
      <c r="J37" s="95">
        <v>400</v>
      </c>
      <c r="K37" s="95" t="s">
        <v>142</v>
      </c>
      <c r="L37" s="94">
        <v>2020</v>
      </c>
      <c r="M37" s="94">
        <v>2020</v>
      </c>
      <c r="N37" s="96">
        <v>0</v>
      </c>
      <c r="O37" s="96">
        <v>2200000</v>
      </c>
      <c r="P37" s="96">
        <v>0</v>
      </c>
      <c r="Q37" s="96">
        <v>0</v>
      </c>
      <c r="R37" s="96">
        <v>2200000</v>
      </c>
      <c r="S37" s="96">
        <v>0</v>
      </c>
      <c r="T37" s="96">
        <v>2200000</v>
      </c>
      <c r="U37" s="96">
        <v>0</v>
      </c>
      <c r="V37" s="96">
        <v>0</v>
      </c>
      <c r="W37" s="97">
        <v>0</v>
      </c>
    </row>
    <row r="38" spans="1:23" s="91" customFormat="1" ht="24" customHeight="1" x14ac:dyDescent="0.2">
      <c r="A38" s="92" t="s">
        <v>209</v>
      </c>
      <c r="B38" s="93">
        <v>133</v>
      </c>
      <c r="C38" s="93">
        <v>6171</v>
      </c>
      <c r="D38" s="93">
        <v>6125</v>
      </c>
      <c r="E38" s="94">
        <v>1</v>
      </c>
      <c r="F38" s="94"/>
      <c r="G38" s="94" t="s">
        <v>188</v>
      </c>
      <c r="H38" s="95" t="s">
        <v>210</v>
      </c>
      <c r="I38" s="95" t="s">
        <v>40</v>
      </c>
      <c r="J38" s="95">
        <v>400</v>
      </c>
      <c r="K38" s="95" t="s">
        <v>142</v>
      </c>
      <c r="L38" s="94">
        <v>2019</v>
      </c>
      <c r="M38" s="94">
        <v>2020</v>
      </c>
      <c r="N38" s="96">
        <v>0</v>
      </c>
      <c r="O38" s="96">
        <v>5929000</v>
      </c>
      <c r="P38" s="96">
        <v>0</v>
      </c>
      <c r="Q38" s="96">
        <v>0</v>
      </c>
      <c r="R38" s="96">
        <v>5929000</v>
      </c>
      <c r="S38" s="96">
        <v>5929000</v>
      </c>
      <c r="T38" s="96">
        <v>0</v>
      </c>
      <c r="U38" s="96">
        <v>0</v>
      </c>
      <c r="V38" s="96">
        <v>0</v>
      </c>
      <c r="W38" s="97">
        <v>0</v>
      </c>
    </row>
    <row r="39" spans="1:23" s="91" customFormat="1" ht="24" customHeight="1" x14ac:dyDescent="0.2">
      <c r="A39" s="98" t="s">
        <v>211</v>
      </c>
      <c r="B39" s="99">
        <v>133</v>
      </c>
      <c r="C39" s="99">
        <v>6171</v>
      </c>
      <c r="D39" s="99">
        <v>6125</v>
      </c>
      <c r="E39" s="100">
        <v>2</v>
      </c>
      <c r="F39" s="100"/>
      <c r="G39" s="100" t="s">
        <v>188</v>
      </c>
      <c r="H39" s="101" t="s">
        <v>212</v>
      </c>
      <c r="I39" s="101" t="s">
        <v>40</v>
      </c>
      <c r="J39" s="101">
        <v>400</v>
      </c>
      <c r="K39" s="101" t="s">
        <v>142</v>
      </c>
      <c r="L39" s="100">
        <v>2020</v>
      </c>
      <c r="M39" s="100">
        <v>2020</v>
      </c>
      <c r="N39" s="102">
        <v>0</v>
      </c>
      <c r="O39" s="102">
        <v>1500000</v>
      </c>
      <c r="P39" s="102">
        <v>0</v>
      </c>
      <c r="Q39" s="102">
        <v>0</v>
      </c>
      <c r="R39" s="102">
        <v>1500000</v>
      </c>
      <c r="S39" s="102">
        <v>0</v>
      </c>
      <c r="T39" s="102">
        <v>1500000</v>
      </c>
      <c r="U39" s="102">
        <v>0</v>
      </c>
      <c r="V39" s="102">
        <v>0</v>
      </c>
      <c r="W39" s="103">
        <v>0</v>
      </c>
    </row>
    <row r="40" spans="1:23" s="91" customFormat="1" ht="24" customHeight="1" x14ac:dyDescent="0.2">
      <c r="A40" s="92" t="s">
        <v>213</v>
      </c>
      <c r="B40" s="93">
        <v>133</v>
      </c>
      <c r="C40" s="93">
        <v>6171</v>
      </c>
      <c r="D40" s="93">
        <v>6125</v>
      </c>
      <c r="E40" s="94">
        <v>1</v>
      </c>
      <c r="F40" s="94"/>
      <c r="G40" s="94" t="s">
        <v>188</v>
      </c>
      <c r="H40" s="95" t="s">
        <v>214</v>
      </c>
      <c r="I40" s="95" t="s">
        <v>40</v>
      </c>
      <c r="J40" s="95">
        <v>400</v>
      </c>
      <c r="K40" s="95" t="s">
        <v>142</v>
      </c>
      <c r="L40" s="94">
        <v>2020</v>
      </c>
      <c r="M40" s="94">
        <v>2020</v>
      </c>
      <c r="N40" s="96">
        <v>0</v>
      </c>
      <c r="O40" s="96">
        <v>5500000</v>
      </c>
      <c r="P40" s="96">
        <v>0</v>
      </c>
      <c r="Q40" s="96">
        <v>0</v>
      </c>
      <c r="R40" s="96">
        <v>5500000</v>
      </c>
      <c r="S40" s="96">
        <v>0</v>
      </c>
      <c r="T40" s="96">
        <v>5500000</v>
      </c>
      <c r="U40" s="96">
        <v>0</v>
      </c>
      <c r="V40" s="96">
        <v>0</v>
      </c>
      <c r="W40" s="97">
        <v>0</v>
      </c>
    </row>
    <row r="41" spans="1:23" s="91" customFormat="1" ht="24" customHeight="1" x14ac:dyDescent="0.2">
      <c r="A41" s="98" t="s">
        <v>215</v>
      </c>
      <c r="B41" s="99">
        <v>133</v>
      </c>
      <c r="C41" s="99">
        <v>6171</v>
      </c>
      <c r="D41" s="99">
        <v>6125</v>
      </c>
      <c r="E41" s="100">
        <v>2</v>
      </c>
      <c r="F41" s="100"/>
      <c r="G41" s="100" t="s">
        <v>188</v>
      </c>
      <c r="H41" s="101" t="s">
        <v>216</v>
      </c>
      <c r="I41" s="101" t="s">
        <v>40</v>
      </c>
      <c r="J41" s="101">
        <v>400</v>
      </c>
      <c r="K41" s="101" t="s">
        <v>142</v>
      </c>
      <c r="L41" s="100">
        <v>2020</v>
      </c>
      <c r="M41" s="100">
        <v>2020</v>
      </c>
      <c r="N41" s="102">
        <v>0</v>
      </c>
      <c r="O41" s="102">
        <v>1000000</v>
      </c>
      <c r="P41" s="102">
        <v>0</v>
      </c>
      <c r="Q41" s="102">
        <v>0</v>
      </c>
      <c r="R41" s="102">
        <v>1000000</v>
      </c>
      <c r="S41" s="102">
        <v>0</v>
      </c>
      <c r="T41" s="102">
        <v>1000000</v>
      </c>
      <c r="U41" s="102">
        <v>0</v>
      </c>
      <c r="V41" s="102">
        <v>0</v>
      </c>
      <c r="W41" s="103">
        <v>0</v>
      </c>
    </row>
    <row r="42" spans="1:23" s="91" customFormat="1" ht="24" customHeight="1" x14ac:dyDescent="0.2">
      <c r="A42" s="92" t="s">
        <v>217</v>
      </c>
      <c r="B42" s="93">
        <v>133</v>
      </c>
      <c r="C42" s="93">
        <v>6171</v>
      </c>
      <c r="D42" s="93">
        <v>6125</v>
      </c>
      <c r="E42" s="94">
        <v>1</v>
      </c>
      <c r="F42" s="94"/>
      <c r="G42" s="94" t="s">
        <v>188</v>
      </c>
      <c r="H42" s="95" t="s">
        <v>218</v>
      </c>
      <c r="I42" s="95" t="s">
        <v>40</v>
      </c>
      <c r="J42" s="95">
        <v>400</v>
      </c>
      <c r="K42" s="95" t="s">
        <v>142</v>
      </c>
      <c r="L42" s="94">
        <v>2020</v>
      </c>
      <c r="M42" s="94">
        <v>2020</v>
      </c>
      <c r="N42" s="96">
        <v>0</v>
      </c>
      <c r="O42" s="96">
        <v>1100000</v>
      </c>
      <c r="P42" s="96">
        <v>0</v>
      </c>
      <c r="Q42" s="96">
        <v>0</v>
      </c>
      <c r="R42" s="96">
        <v>1100000</v>
      </c>
      <c r="S42" s="96">
        <v>0</v>
      </c>
      <c r="T42" s="96">
        <v>1100000</v>
      </c>
      <c r="U42" s="96">
        <v>0</v>
      </c>
      <c r="V42" s="96">
        <v>0</v>
      </c>
      <c r="W42" s="97">
        <v>0</v>
      </c>
    </row>
    <row r="43" spans="1:23" s="91" customFormat="1" ht="24" customHeight="1" thickBot="1" x14ac:dyDescent="0.25">
      <c r="A43" s="104" t="s">
        <v>219</v>
      </c>
      <c r="B43" s="105">
        <v>133</v>
      </c>
      <c r="C43" s="105">
        <v>6171</v>
      </c>
      <c r="D43" s="105">
        <v>6125</v>
      </c>
      <c r="E43" s="106">
        <v>2</v>
      </c>
      <c r="F43" s="106"/>
      <c r="G43" s="106" t="s">
        <v>188</v>
      </c>
      <c r="H43" s="107" t="s">
        <v>220</v>
      </c>
      <c r="I43" s="107" t="s">
        <v>40</v>
      </c>
      <c r="J43" s="107">
        <v>400</v>
      </c>
      <c r="K43" s="107" t="s">
        <v>142</v>
      </c>
      <c r="L43" s="106">
        <v>2020</v>
      </c>
      <c r="M43" s="106">
        <v>2020</v>
      </c>
      <c r="N43" s="108">
        <v>0</v>
      </c>
      <c r="O43" s="108">
        <v>500000</v>
      </c>
      <c r="P43" s="108">
        <v>0</v>
      </c>
      <c r="Q43" s="108">
        <v>0</v>
      </c>
      <c r="R43" s="108">
        <v>500000</v>
      </c>
      <c r="S43" s="108">
        <v>0</v>
      </c>
      <c r="T43" s="108">
        <v>500000</v>
      </c>
      <c r="U43" s="108">
        <v>0</v>
      </c>
      <c r="V43" s="108">
        <v>0</v>
      </c>
      <c r="W43" s="109">
        <v>0</v>
      </c>
    </row>
    <row r="44" spans="1:23" s="55" customFormat="1" ht="24" customHeight="1" thickBot="1" x14ac:dyDescent="0.25">
      <c r="A44" s="56"/>
      <c r="B44" s="221" t="s">
        <v>961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63"/>
      <c r="O44" s="70">
        <f t="shared" ref="O44:W44" si="4">SUM(O28:O43)</f>
        <v>35189000</v>
      </c>
      <c r="P44" s="70">
        <f t="shared" si="4"/>
        <v>0</v>
      </c>
      <c r="Q44" s="70">
        <f t="shared" si="4"/>
        <v>0</v>
      </c>
      <c r="R44" s="70">
        <f t="shared" si="4"/>
        <v>35189000</v>
      </c>
      <c r="S44" s="70">
        <f t="shared" si="4"/>
        <v>5929000</v>
      </c>
      <c r="T44" s="70">
        <f t="shared" si="4"/>
        <v>29260000</v>
      </c>
      <c r="U44" s="70">
        <f t="shared" si="4"/>
        <v>0</v>
      </c>
      <c r="V44" s="70">
        <f t="shared" si="4"/>
        <v>0</v>
      </c>
      <c r="W44" s="66">
        <f t="shared" si="4"/>
        <v>0</v>
      </c>
    </row>
    <row r="45" spans="1:23" s="44" customFormat="1" ht="24" customHeight="1" thickBot="1" x14ac:dyDescent="0.25">
      <c r="A45" s="40"/>
      <c r="B45" s="41"/>
      <c r="C45" s="41"/>
      <c r="D45" s="41"/>
      <c r="E45" s="40"/>
      <c r="F45" s="40"/>
      <c r="G45" s="40"/>
      <c r="H45" s="42"/>
      <c r="I45" s="42"/>
      <c r="J45" s="42"/>
      <c r="K45" s="42"/>
      <c r="L45" s="40"/>
      <c r="M45" s="40"/>
      <c r="N45" s="40"/>
      <c r="O45" s="43"/>
      <c r="P45" s="43"/>
      <c r="Q45" s="43"/>
      <c r="R45" s="43"/>
      <c r="S45" s="43"/>
      <c r="T45" s="43"/>
      <c r="U45" s="43"/>
      <c r="V45" s="43"/>
      <c r="W45" s="43"/>
    </row>
    <row r="46" spans="1:23" s="91" customFormat="1" ht="24" customHeight="1" thickBot="1" x14ac:dyDescent="0.25">
      <c r="A46" s="128" t="s">
        <v>221</v>
      </c>
      <c r="B46" s="129">
        <v>134</v>
      </c>
      <c r="C46" s="129">
        <v>6171</v>
      </c>
      <c r="D46" s="129">
        <v>6111</v>
      </c>
      <c r="E46" s="130">
        <v>1</v>
      </c>
      <c r="F46" s="130"/>
      <c r="G46" s="130" t="s">
        <v>188</v>
      </c>
      <c r="H46" s="131" t="s">
        <v>222</v>
      </c>
      <c r="I46" s="131" t="s">
        <v>40</v>
      </c>
      <c r="J46" s="131">
        <v>400</v>
      </c>
      <c r="K46" s="131" t="s">
        <v>142</v>
      </c>
      <c r="L46" s="130">
        <v>2020</v>
      </c>
      <c r="M46" s="130">
        <v>2020</v>
      </c>
      <c r="N46" s="132">
        <v>0</v>
      </c>
      <c r="O46" s="132">
        <v>275000</v>
      </c>
      <c r="P46" s="132">
        <v>0</v>
      </c>
      <c r="Q46" s="132">
        <v>0</v>
      </c>
      <c r="R46" s="132">
        <v>275000</v>
      </c>
      <c r="S46" s="132">
        <v>0</v>
      </c>
      <c r="T46" s="132">
        <v>275000</v>
      </c>
      <c r="U46" s="132">
        <v>0</v>
      </c>
      <c r="V46" s="132">
        <v>0</v>
      </c>
      <c r="W46" s="133">
        <v>0</v>
      </c>
    </row>
    <row r="47" spans="1:23" s="55" customFormat="1" ht="24" customHeight="1" thickBot="1" x14ac:dyDescent="0.25">
      <c r="A47" s="56"/>
      <c r="B47" s="221" t="s">
        <v>962</v>
      </c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63"/>
      <c r="O47" s="65">
        <f>SUM(O46)</f>
        <v>275000</v>
      </c>
      <c r="P47" s="68">
        <f t="shared" ref="P47:W47" si="5">SUM(P46)</f>
        <v>0</v>
      </c>
      <c r="Q47" s="68">
        <f t="shared" si="5"/>
        <v>0</v>
      </c>
      <c r="R47" s="68">
        <f t="shared" si="5"/>
        <v>275000</v>
      </c>
      <c r="S47" s="68">
        <f t="shared" si="5"/>
        <v>0</v>
      </c>
      <c r="T47" s="68">
        <f t="shared" si="5"/>
        <v>275000</v>
      </c>
      <c r="U47" s="68">
        <f t="shared" si="5"/>
        <v>0</v>
      </c>
      <c r="V47" s="68">
        <f t="shared" si="5"/>
        <v>0</v>
      </c>
      <c r="W47" s="69">
        <f t="shared" si="5"/>
        <v>0</v>
      </c>
    </row>
    <row r="48" spans="1:23" s="44" customFormat="1" ht="24" customHeight="1" thickBot="1" x14ac:dyDescent="0.25">
      <c r="A48" s="40"/>
      <c r="B48" s="41"/>
      <c r="C48" s="41"/>
      <c r="D48" s="41"/>
      <c r="E48" s="40"/>
      <c r="F48" s="40"/>
      <c r="G48" s="40"/>
      <c r="H48" s="42"/>
      <c r="I48" s="42"/>
      <c r="J48" s="42"/>
      <c r="K48" s="42"/>
      <c r="L48" s="40"/>
      <c r="M48" s="40"/>
      <c r="N48" s="40"/>
      <c r="O48" s="43"/>
      <c r="P48" s="43"/>
      <c r="Q48" s="43"/>
      <c r="R48" s="43"/>
      <c r="S48" s="43"/>
      <c r="T48" s="43"/>
      <c r="U48" s="43"/>
      <c r="V48" s="43"/>
      <c r="W48" s="43"/>
    </row>
    <row r="49" spans="1:23" s="91" customFormat="1" ht="24" customHeight="1" x14ac:dyDescent="0.2">
      <c r="A49" s="116" t="s">
        <v>223</v>
      </c>
      <c r="B49" s="117">
        <v>136</v>
      </c>
      <c r="C49" s="117">
        <v>3639</v>
      </c>
      <c r="D49" s="117">
        <v>6121</v>
      </c>
      <c r="E49" s="118">
        <v>1</v>
      </c>
      <c r="F49" s="118"/>
      <c r="G49" s="118" t="s">
        <v>182</v>
      </c>
      <c r="H49" s="119" t="s">
        <v>224</v>
      </c>
      <c r="I49" s="119" t="s">
        <v>48</v>
      </c>
      <c r="J49" s="119">
        <v>400</v>
      </c>
      <c r="K49" s="119" t="s">
        <v>142</v>
      </c>
      <c r="L49" s="118">
        <v>2020</v>
      </c>
      <c r="M49" s="118">
        <v>2022</v>
      </c>
      <c r="N49" s="120">
        <v>0</v>
      </c>
      <c r="O49" s="120">
        <v>13800000</v>
      </c>
      <c r="P49" s="120">
        <v>0</v>
      </c>
      <c r="Q49" s="120">
        <v>0</v>
      </c>
      <c r="R49" s="120">
        <v>500000</v>
      </c>
      <c r="S49" s="120">
        <v>0</v>
      </c>
      <c r="T49" s="120">
        <v>500000</v>
      </c>
      <c r="U49" s="120">
        <v>0</v>
      </c>
      <c r="V49" s="120">
        <v>0</v>
      </c>
      <c r="W49" s="121">
        <v>0</v>
      </c>
    </row>
    <row r="50" spans="1:23" s="91" customFormat="1" ht="24" customHeight="1" x14ac:dyDescent="0.2">
      <c r="A50" s="92" t="s">
        <v>225</v>
      </c>
      <c r="B50" s="93">
        <v>136</v>
      </c>
      <c r="C50" s="93">
        <v>3639</v>
      </c>
      <c r="D50" s="93">
        <v>6121</v>
      </c>
      <c r="E50" s="94">
        <v>1</v>
      </c>
      <c r="F50" s="94"/>
      <c r="G50" s="94" t="s">
        <v>182</v>
      </c>
      <c r="H50" s="95" t="s">
        <v>226</v>
      </c>
      <c r="I50" s="95" t="s">
        <v>35</v>
      </c>
      <c r="J50" s="95">
        <v>400</v>
      </c>
      <c r="K50" s="95" t="s">
        <v>142</v>
      </c>
      <c r="L50" s="94">
        <v>2019</v>
      </c>
      <c r="M50" s="94">
        <v>2020</v>
      </c>
      <c r="N50" s="96">
        <v>0</v>
      </c>
      <c r="O50" s="96">
        <v>6150000</v>
      </c>
      <c r="P50" s="96">
        <v>0</v>
      </c>
      <c r="Q50" s="96">
        <v>0</v>
      </c>
      <c r="R50" s="96">
        <v>6150000</v>
      </c>
      <c r="S50" s="96">
        <v>0</v>
      </c>
      <c r="T50" s="96">
        <v>6150000</v>
      </c>
      <c r="U50" s="96">
        <v>0</v>
      </c>
      <c r="V50" s="96">
        <v>0</v>
      </c>
      <c r="W50" s="97">
        <v>0</v>
      </c>
    </row>
    <row r="51" spans="1:23" s="91" customFormat="1" ht="24" customHeight="1" x14ac:dyDescent="0.2">
      <c r="A51" s="92" t="s">
        <v>227</v>
      </c>
      <c r="B51" s="93">
        <v>136</v>
      </c>
      <c r="C51" s="93">
        <v>3639</v>
      </c>
      <c r="D51" s="93">
        <v>6121</v>
      </c>
      <c r="E51" s="94">
        <v>1</v>
      </c>
      <c r="F51" s="94"/>
      <c r="G51" s="94" t="s">
        <v>182</v>
      </c>
      <c r="H51" s="95" t="s">
        <v>228</v>
      </c>
      <c r="I51" s="95" t="s">
        <v>40</v>
      </c>
      <c r="J51" s="95">
        <v>400</v>
      </c>
      <c r="K51" s="95" t="s">
        <v>142</v>
      </c>
      <c r="L51" s="94">
        <v>2019</v>
      </c>
      <c r="M51" s="94">
        <v>2020</v>
      </c>
      <c r="N51" s="96">
        <v>0</v>
      </c>
      <c r="O51" s="96">
        <v>1026620</v>
      </c>
      <c r="P51" s="96">
        <v>0</v>
      </c>
      <c r="Q51" s="96">
        <v>26620</v>
      </c>
      <c r="R51" s="96">
        <v>1000000</v>
      </c>
      <c r="S51" s="96">
        <v>0</v>
      </c>
      <c r="T51" s="96">
        <v>1000000</v>
      </c>
      <c r="U51" s="96">
        <v>0</v>
      </c>
      <c r="V51" s="96">
        <v>0</v>
      </c>
      <c r="W51" s="97">
        <v>0</v>
      </c>
    </row>
    <row r="52" spans="1:23" s="91" customFormat="1" ht="24" customHeight="1" x14ac:dyDescent="0.2">
      <c r="A52" s="92" t="s">
        <v>229</v>
      </c>
      <c r="B52" s="93">
        <v>136</v>
      </c>
      <c r="C52" s="93" t="s">
        <v>939</v>
      </c>
      <c r="D52" s="93">
        <v>6121</v>
      </c>
      <c r="E52" s="94">
        <v>1</v>
      </c>
      <c r="F52" s="94"/>
      <c r="G52" s="94" t="s">
        <v>182</v>
      </c>
      <c r="H52" s="95" t="s">
        <v>230</v>
      </c>
      <c r="I52" s="95" t="s">
        <v>39</v>
      </c>
      <c r="J52" s="95">
        <v>400</v>
      </c>
      <c r="K52" s="95" t="s">
        <v>142</v>
      </c>
      <c r="L52" s="94">
        <v>2020</v>
      </c>
      <c r="M52" s="94">
        <v>2021</v>
      </c>
      <c r="N52" s="96">
        <v>0</v>
      </c>
      <c r="O52" s="96">
        <v>2600000</v>
      </c>
      <c r="P52" s="96">
        <v>0</v>
      </c>
      <c r="Q52" s="96">
        <v>0</v>
      </c>
      <c r="R52" s="96">
        <v>400000</v>
      </c>
      <c r="S52" s="96">
        <v>0</v>
      </c>
      <c r="T52" s="96">
        <v>400000</v>
      </c>
      <c r="U52" s="96">
        <v>0</v>
      </c>
      <c r="V52" s="96">
        <v>0</v>
      </c>
      <c r="W52" s="97">
        <v>0</v>
      </c>
    </row>
    <row r="53" spans="1:23" s="91" customFormat="1" ht="24" customHeight="1" x14ac:dyDescent="0.2">
      <c r="A53" s="98" t="s">
        <v>231</v>
      </c>
      <c r="B53" s="99">
        <v>136</v>
      </c>
      <c r="C53" s="99">
        <v>6171</v>
      </c>
      <c r="D53" s="99">
        <v>6121</v>
      </c>
      <c r="E53" s="100">
        <v>2</v>
      </c>
      <c r="F53" s="100"/>
      <c r="G53" s="100" t="s">
        <v>182</v>
      </c>
      <c r="H53" s="101" t="s">
        <v>232</v>
      </c>
      <c r="I53" s="101" t="s">
        <v>40</v>
      </c>
      <c r="J53" s="101">
        <v>400</v>
      </c>
      <c r="K53" s="101" t="s">
        <v>142</v>
      </c>
      <c r="L53" s="100">
        <v>2020</v>
      </c>
      <c r="M53" s="100">
        <v>2021</v>
      </c>
      <c r="N53" s="102">
        <v>0</v>
      </c>
      <c r="O53" s="102">
        <v>2660000</v>
      </c>
      <c r="P53" s="102">
        <v>0</v>
      </c>
      <c r="Q53" s="102">
        <v>0</v>
      </c>
      <c r="R53" s="102">
        <v>160000</v>
      </c>
      <c r="S53" s="102">
        <v>0</v>
      </c>
      <c r="T53" s="102">
        <v>160000</v>
      </c>
      <c r="U53" s="102">
        <v>0</v>
      </c>
      <c r="V53" s="102">
        <v>0</v>
      </c>
      <c r="W53" s="103">
        <v>0</v>
      </c>
    </row>
    <row r="54" spans="1:23" s="91" customFormat="1" ht="24" customHeight="1" x14ac:dyDescent="0.2">
      <c r="A54" s="92" t="s">
        <v>233</v>
      </c>
      <c r="B54" s="93">
        <v>136</v>
      </c>
      <c r="C54" s="93">
        <v>6171</v>
      </c>
      <c r="D54" s="93">
        <v>6121</v>
      </c>
      <c r="E54" s="94">
        <v>1</v>
      </c>
      <c r="F54" s="94"/>
      <c r="G54" s="94" t="s">
        <v>182</v>
      </c>
      <c r="H54" s="95" t="s">
        <v>234</v>
      </c>
      <c r="I54" s="95" t="s">
        <v>40</v>
      </c>
      <c r="J54" s="95">
        <v>400</v>
      </c>
      <c r="K54" s="95" t="s">
        <v>142</v>
      </c>
      <c r="L54" s="94">
        <v>2020</v>
      </c>
      <c r="M54" s="94">
        <v>2021</v>
      </c>
      <c r="N54" s="96">
        <v>0</v>
      </c>
      <c r="O54" s="96">
        <v>3150000</v>
      </c>
      <c r="P54" s="96">
        <v>0</v>
      </c>
      <c r="Q54" s="96">
        <v>0</v>
      </c>
      <c r="R54" s="96">
        <v>1650000</v>
      </c>
      <c r="S54" s="96">
        <v>0</v>
      </c>
      <c r="T54" s="96">
        <v>1650000</v>
      </c>
      <c r="U54" s="96">
        <v>0</v>
      </c>
      <c r="V54" s="96">
        <v>0</v>
      </c>
      <c r="W54" s="97">
        <v>0</v>
      </c>
    </row>
    <row r="55" spans="1:23" s="91" customFormat="1" ht="24" customHeight="1" x14ac:dyDescent="0.2">
      <c r="A55" s="92" t="s">
        <v>235</v>
      </c>
      <c r="B55" s="93">
        <v>136</v>
      </c>
      <c r="C55" s="93">
        <v>6171</v>
      </c>
      <c r="D55" s="93">
        <v>6121</v>
      </c>
      <c r="E55" s="94">
        <v>1</v>
      </c>
      <c r="F55" s="94"/>
      <c r="G55" s="94" t="s">
        <v>182</v>
      </c>
      <c r="H55" s="95" t="s">
        <v>236</v>
      </c>
      <c r="I55" s="95" t="s">
        <v>40</v>
      </c>
      <c r="J55" s="95">
        <v>400</v>
      </c>
      <c r="K55" s="95" t="s">
        <v>142</v>
      </c>
      <c r="L55" s="94">
        <v>2020</v>
      </c>
      <c r="M55" s="94">
        <v>2021</v>
      </c>
      <c r="N55" s="96">
        <v>0</v>
      </c>
      <c r="O55" s="96">
        <v>2180000</v>
      </c>
      <c r="P55" s="96">
        <v>0</v>
      </c>
      <c r="Q55" s="96">
        <v>0</v>
      </c>
      <c r="R55" s="96">
        <v>180000</v>
      </c>
      <c r="S55" s="96">
        <v>0</v>
      </c>
      <c r="T55" s="96">
        <v>180000</v>
      </c>
      <c r="U55" s="96">
        <v>0</v>
      </c>
      <c r="V55" s="96">
        <v>0</v>
      </c>
      <c r="W55" s="97">
        <v>0</v>
      </c>
    </row>
    <row r="56" spans="1:23" s="91" customFormat="1" ht="24" customHeight="1" x14ac:dyDescent="0.2">
      <c r="A56" s="98" t="s">
        <v>237</v>
      </c>
      <c r="B56" s="99">
        <v>136</v>
      </c>
      <c r="C56" s="99">
        <v>6171</v>
      </c>
      <c r="D56" s="99">
        <v>6121</v>
      </c>
      <c r="E56" s="100">
        <v>2</v>
      </c>
      <c r="F56" s="100"/>
      <c r="G56" s="100" t="s">
        <v>182</v>
      </c>
      <c r="H56" s="101" t="s">
        <v>238</v>
      </c>
      <c r="I56" s="101" t="s">
        <v>45</v>
      </c>
      <c r="J56" s="101">
        <v>400</v>
      </c>
      <c r="K56" s="101" t="s">
        <v>142</v>
      </c>
      <c r="L56" s="100">
        <v>2020</v>
      </c>
      <c r="M56" s="100">
        <v>2021</v>
      </c>
      <c r="N56" s="102">
        <v>0</v>
      </c>
      <c r="O56" s="102">
        <v>660000</v>
      </c>
      <c r="P56" s="102">
        <v>0</v>
      </c>
      <c r="Q56" s="102">
        <v>0</v>
      </c>
      <c r="R56" s="102">
        <v>60000</v>
      </c>
      <c r="S56" s="102">
        <v>0</v>
      </c>
      <c r="T56" s="102">
        <v>60000</v>
      </c>
      <c r="U56" s="102">
        <v>0</v>
      </c>
      <c r="V56" s="102">
        <v>0</v>
      </c>
      <c r="W56" s="103">
        <v>0</v>
      </c>
    </row>
    <row r="57" spans="1:23" s="91" customFormat="1" ht="24" customHeight="1" x14ac:dyDescent="0.2">
      <c r="A57" s="92" t="s">
        <v>243</v>
      </c>
      <c r="B57" s="93">
        <v>136</v>
      </c>
      <c r="C57" s="93">
        <v>6171</v>
      </c>
      <c r="D57" s="93">
        <v>6121</v>
      </c>
      <c r="E57" s="94">
        <v>1</v>
      </c>
      <c r="F57" s="94"/>
      <c r="G57" s="94" t="s">
        <v>182</v>
      </c>
      <c r="H57" s="95" t="s">
        <v>244</v>
      </c>
      <c r="I57" s="95" t="s">
        <v>40</v>
      </c>
      <c r="J57" s="95">
        <v>400</v>
      </c>
      <c r="K57" s="95" t="s">
        <v>142</v>
      </c>
      <c r="L57" s="94">
        <v>2020</v>
      </c>
      <c r="M57" s="94">
        <v>2020</v>
      </c>
      <c r="N57" s="96">
        <v>0</v>
      </c>
      <c r="O57" s="96">
        <v>1650000</v>
      </c>
      <c r="P57" s="96">
        <v>0</v>
      </c>
      <c r="Q57" s="96">
        <v>0</v>
      </c>
      <c r="R57" s="96">
        <v>1650000</v>
      </c>
      <c r="S57" s="96">
        <v>0</v>
      </c>
      <c r="T57" s="96">
        <v>1650000</v>
      </c>
      <c r="U57" s="96">
        <v>0</v>
      </c>
      <c r="V57" s="96">
        <v>0</v>
      </c>
      <c r="W57" s="97">
        <v>0</v>
      </c>
    </row>
    <row r="58" spans="1:23" s="91" customFormat="1" ht="24" customHeight="1" x14ac:dyDescent="0.2">
      <c r="A58" s="92" t="s">
        <v>239</v>
      </c>
      <c r="B58" s="93">
        <v>136</v>
      </c>
      <c r="C58" s="93">
        <v>6171</v>
      </c>
      <c r="D58" s="93">
        <v>6122</v>
      </c>
      <c r="E58" s="94">
        <v>1</v>
      </c>
      <c r="F58" s="94"/>
      <c r="G58" s="94" t="s">
        <v>182</v>
      </c>
      <c r="H58" s="95" t="s">
        <v>240</v>
      </c>
      <c r="I58" s="95" t="s">
        <v>40</v>
      </c>
      <c r="J58" s="95">
        <v>400</v>
      </c>
      <c r="K58" s="95" t="s">
        <v>142</v>
      </c>
      <c r="L58" s="94">
        <v>2020</v>
      </c>
      <c r="M58" s="94">
        <v>2022</v>
      </c>
      <c r="N58" s="96">
        <v>0</v>
      </c>
      <c r="O58" s="96">
        <v>4200000</v>
      </c>
      <c r="P58" s="96">
        <v>0</v>
      </c>
      <c r="Q58" s="96">
        <v>0</v>
      </c>
      <c r="R58" s="96">
        <v>200000</v>
      </c>
      <c r="S58" s="96">
        <v>0</v>
      </c>
      <c r="T58" s="96">
        <v>200000</v>
      </c>
      <c r="U58" s="96">
        <v>0</v>
      </c>
      <c r="V58" s="96">
        <v>0</v>
      </c>
      <c r="W58" s="97">
        <v>0</v>
      </c>
    </row>
    <row r="59" spans="1:23" s="91" customFormat="1" ht="24" customHeight="1" x14ac:dyDescent="0.2">
      <c r="A59" s="98" t="s">
        <v>241</v>
      </c>
      <c r="B59" s="99">
        <v>136</v>
      </c>
      <c r="C59" s="99">
        <v>6171</v>
      </c>
      <c r="D59" s="99">
        <v>6122</v>
      </c>
      <c r="E59" s="100">
        <v>2</v>
      </c>
      <c r="F59" s="100"/>
      <c r="G59" s="100" t="s">
        <v>182</v>
      </c>
      <c r="H59" s="101" t="s">
        <v>242</v>
      </c>
      <c r="I59" s="101" t="s">
        <v>40</v>
      </c>
      <c r="J59" s="101">
        <v>400</v>
      </c>
      <c r="K59" s="101" t="s">
        <v>142</v>
      </c>
      <c r="L59" s="100">
        <v>2020</v>
      </c>
      <c r="M59" s="100">
        <v>2022</v>
      </c>
      <c r="N59" s="102">
        <v>0</v>
      </c>
      <c r="O59" s="102">
        <v>2150000</v>
      </c>
      <c r="P59" s="102">
        <v>0</v>
      </c>
      <c r="Q59" s="102">
        <v>0</v>
      </c>
      <c r="R59" s="102">
        <v>150000</v>
      </c>
      <c r="S59" s="102">
        <v>0</v>
      </c>
      <c r="T59" s="102">
        <v>150000</v>
      </c>
      <c r="U59" s="102">
        <v>0</v>
      </c>
      <c r="V59" s="102">
        <v>0</v>
      </c>
      <c r="W59" s="103">
        <v>0</v>
      </c>
    </row>
    <row r="60" spans="1:23" s="91" customFormat="1" ht="36" customHeight="1" thickBot="1" x14ac:dyDescent="0.25">
      <c r="A60" s="122" t="s">
        <v>245</v>
      </c>
      <c r="B60" s="123">
        <v>136</v>
      </c>
      <c r="C60" s="123">
        <v>6171</v>
      </c>
      <c r="D60" s="123">
        <v>6122</v>
      </c>
      <c r="E60" s="124">
        <v>1</v>
      </c>
      <c r="F60" s="124"/>
      <c r="G60" s="124" t="s">
        <v>182</v>
      </c>
      <c r="H60" s="125" t="s">
        <v>246</v>
      </c>
      <c r="I60" s="125" t="s">
        <v>39</v>
      </c>
      <c r="J60" s="125">
        <v>400</v>
      </c>
      <c r="K60" s="125" t="s">
        <v>247</v>
      </c>
      <c r="L60" s="124">
        <v>2020</v>
      </c>
      <c r="M60" s="124">
        <v>2020</v>
      </c>
      <c r="N60" s="126">
        <v>0</v>
      </c>
      <c r="O60" s="126">
        <v>199000</v>
      </c>
      <c r="P60" s="126">
        <v>0</v>
      </c>
      <c r="Q60" s="126">
        <v>0</v>
      </c>
      <c r="R60" s="126">
        <v>199000</v>
      </c>
      <c r="S60" s="126">
        <v>0</v>
      </c>
      <c r="T60" s="126">
        <v>199000</v>
      </c>
      <c r="U60" s="126">
        <v>0</v>
      </c>
      <c r="V60" s="126">
        <v>0</v>
      </c>
      <c r="W60" s="127">
        <v>0</v>
      </c>
    </row>
    <row r="61" spans="1:23" s="55" customFormat="1" ht="24" customHeight="1" thickBot="1" x14ac:dyDescent="0.25">
      <c r="A61" s="56"/>
      <c r="B61" s="222" t="s">
        <v>14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59"/>
      <c r="O61" s="65">
        <f t="shared" ref="O61:W61" si="6">SUM(O49:O60)</f>
        <v>40425620</v>
      </c>
      <c r="P61" s="68">
        <f t="shared" si="6"/>
        <v>0</v>
      </c>
      <c r="Q61" s="68">
        <f t="shared" si="6"/>
        <v>26620</v>
      </c>
      <c r="R61" s="68">
        <f t="shared" si="6"/>
        <v>12299000</v>
      </c>
      <c r="S61" s="68">
        <f t="shared" si="6"/>
        <v>0</v>
      </c>
      <c r="T61" s="68">
        <f t="shared" si="6"/>
        <v>12299000</v>
      </c>
      <c r="U61" s="68">
        <f t="shared" si="6"/>
        <v>0</v>
      </c>
      <c r="V61" s="68">
        <f t="shared" si="6"/>
        <v>0</v>
      </c>
      <c r="W61" s="69">
        <f t="shared" si="6"/>
        <v>0</v>
      </c>
    </row>
    <row r="62" spans="1:23" s="44" customFormat="1" ht="24" customHeight="1" thickBot="1" x14ac:dyDescent="0.25">
      <c r="A62" s="40"/>
      <c r="B62" s="41"/>
      <c r="C62" s="41"/>
      <c r="D62" s="41"/>
      <c r="E62" s="40"/>
      <c r="F62" s="40"/>
      <c r="G62" s="40"/>
      <c r="H62" s="42"/>
      <c r="I62" s="42"/>
      <c r="J62" s="42"/>
      <c r="K62" s="42"/>
      <c r="L62" s="40"/>
      <c r="M62" s="40"/>
      <c r="N62" s="40"/>
      <c r="O62" s="43"/>
      <c r="P62" s="43"/>
      <c r="Q62" s="43"/>
      <c r="R62" s="43"/>
      <c r="S62" s="43"/>
      <c r="T62" s="43"/>
      <c r="U62" s="43"/>
      <c r="V62" s="43"/>
      <c r="W62" s="43"/>
    </row>
    <row r="63" spans="1:23" s="91" customFormat="1" ht="24" customHeight="1" x14ac:dyDescent="0.2">
      <c r="A63" s="116"/>
      <c r="B63" s="117">
        <v>137</v>
      </c>
      <c r="C63" s="117">
        <v>3639</v>
      </c>
      <c r="D63" s="117">
        <v>6121</v>
      </c>
      <c r="E63" s="118">
        <v>1</v>
      </c>
      <c r="F63" s="118">
        <v>8323</v>
      </c>
      <c r="G63" s="118" t="s">
        <v>248</v>
      </c>
      <c r="H63" s="119" t="s">
        <v>249</v>
      </c>
      <c r="I63" s="119"/>
      <c r="J63" s="119">
        <v>400</v>
      </c>
      <c r="K63" s="119"/>
      <c r="L63" s="118">
        <v>2020</v>
      </c>
      <c r="M63" s="118">
        <v>2020</v>
      </c>
      <c r="N63" s="120">
        <v>0</v>
      </c>
      <c r="O63" s="120">
        <v>10000000</v>
      </c>
      <c r="P63" s="120">
        <v>0</v>
      </c>
      <c r="Q63" s="120">
        <v>0</v>
      </c>
      <c r="R63" s="120">
        <v>10000000</v>
      </c>
      <c r="S63" s="120">
        <v>0</v>
      </c>
      <c r="T63" s="120">
        <v>10000000</v>
      </c>
      <c r="U63" s="120">
        <v>0</v>
      </c>
      <c r="V63" s="120">
        <v>0</v>
      </c>
      <c r="W63" s="121">
        <v>0</v>
      </c>
    </row>
    <row r="64" spans="1:23" s="91" customFormat="1" ht="24" customHeight="1" x14ac:dyDescent="0.2">
      <c r="A64" s="92"/>
      <c r="B64" s="93">
        <v>137</v>
      </c>
      <c r="C64" s="93">
        <v>3639</v>
      </c>
      <c r="D64" s="93">
        <v>6130</v>
      </c>
      <c r="E64" s="94">
        <v>1</v>
      </c>
      <c r="F64" s="94">
        <v>8323</v>
      </c>
      <c r="G64" s="94" t="s">
        <v>248</v>
      </c>
      <c r="H64" s="95" t="s">
        <v>250</v>
      </c>
      <c r="I64" s="95"/>
      <c r="J64" s="95">
        <v>400</v>
      </c>
      <c r="K64" s="95"/>
      <c r="L64" s="94">
        <v>2019</v>
      </c>
      <c r="M64" s="94">
        <v>2021</v>
      </c>
      <c r="N64" s="96">
        <v>0</v>
      </c>
      <c r="O64" s="96">
        <v>65166000</v>
      </c>
      <c r="P64" s="96">
        <v>0</v>
      </c>
      <c r="Q64" s="96">
        <v>20083000</v>
      </c>
      <c r="R64" s="96">
        <v>20083000</v>
      </c>
      <c r="S64" s="96">
        <v>20083000</v>
      </c>
      <c r="T64" s="96">
        <v>0</v>
      </c>
      <c r="U64" s="96">
        <v>0</v>
      </c>
      <c r="V64" s="96">
        <v>0</v>
      </c>
      <c r="W64" s="97">
        <v>0</v>
      </c>
    </row>
    <row r="65" spans="1:23" s="91" customFormat="1" ht="24" customHeight="1" x14ac:dyDescent="0.2">
      <c r="A65" s="92"/>
      <c r="B65" s="93">
        <v>137</v>
      </c>
      <c r="C65" s="93">
        <v>3639</v>
      </c>
      <c r="D65" s="93">
        <v>6130</v>
      </c>
      <c r="E65" s="94">
        <v>1</v>
      </c>
      <c r="F65" s="94"/>
      <c r="G65" s="94" t="s">
        <v>248</v>
      </c>
      <c r="H65" s="95" t="s">
        <v>251</v>
      </c>
      <c r="I65" s="95"/>
      <c r="J65" s="95">
        <v>400</v>
      </c>
      <c r="K65" s="95"/>
      <c r="L65" s="94">
        <v>2020</v>
      </c>
      <c r="M65" s="94">
        <v>2020</v>
      </c>
      <c r="N65" s="96">
        <v>0</v>
      </c>
      <c r="O65" s="96">
        <v>20000000</v>
      </c>
      <c r="P65" s="96">
        <v>0</v>
      </c>
      <c r="Q65" s="96">
        <v>0</v>
      </c>
      <c r="R65" s="96">
        <v>20000000</v>
      </c>
      <c r="S65" s="96">
        <v>0</v>
      </c>
      <c r="T65" s="96">
        <v>20000000</v>
      </c>
      <c r="U65" s="96">
        <v>0</v>
      </c>
      <c r="V65" s="96">
        <v>0</v>
      </c>
      <c r="W65" s="97">
        <v>0</v>
      </c>
    </row>
    <row r="66" spans="1:23" s="91" customFormat="1" ht="24" customHeight="1" x14ac:dyDescent="0.2">
      <c r="A66" s="92"/>
      <c r="B66" s="93">
        <v>137</v>
      </c>
      <c r="C66" s="93">
        <v>3639</v>
      </c>
      <c r="D66" s="93">
        <v>6130</v>
      </c>
      <c r="E66" s="94">
        <v>1</v>
      </c>
      <c r="F66" s="94"/>
      <c r="G66" s="94" t="s">
        <v>248</v>
      </c>
      <c r="H66" s="95" t="s">
        <v>252</v>
      </c>
      <c r="I66" s="95"/>
      <c r="J66" s="95">
        <v>400</v>
      </c>
      <c r="K66" s="95"/>
      <c r="L66" s="94">
        <v>2020</v>
      </c>
      <c r="M66" s="94">
        <v>2021</v>
      </c>
      <c r="N66" s="96">
        <v>0</v>
      </c>
      <c r="O66" s="96">
        <v>10000000</v>
      </c>
      <c r="P66" s="96">
        <v>0</v>
      </c>
      <c r="Q66" s="96">
        <v>0</v>
      </c>
      <c r="R66" s="96">
        <v>5000000</v>
      </c>
      <c r="S66" s="96">
        <v>0</v>
      </c>
      <c r="T66" s="96">
        <v>5000000</v>
      </c>
      <c r="U66" s="96">
        <v>0</v>
      </c>
      <c r="V66" s="96">
        <v>0</v>
      </c>
      <c r="W66" s="97">
        <v>0</v>
      </c>
    </row>
    <row r="67" spans="1:23" s="91" customFormat="1" ht="36" customHeight="1" x14ac:dyDescent="0.2">
      <c r="A67" s="92"/>
      <c r="B67" s="93">
        <v>137</v>
      </c>
      <c r="C67" s="93">
        <v>3639</v>
      </c>
      <c r="D67" s="93">
        <v>6130</v>
      </c>
      <c r="E67" s="94">
        <v>1</v>
      </c>
      <c r="F67" s="94"/>
      <c r="G67" s="94" t="s">
        <v>248</v>
      </c>
      <c r="H67" s="95" t="s">
        <v>253</v>
      </c>
      <c r="I67" s="95"/>
      <c r="J67" s="95">
        <v>400</v>
      </c>
      <c r="K67" s="95"/>
      <c r="L67" s="94">
        <v>2021</v>
      </c>
      <c r="M67" s="94">
        <v>2021</v>
      </c>
      <c r="N67" s="96">
        <v>0</v>
      </c>
      <c r="O67" s="96">
        <v>14339000</v>
      </c>
      <c r="P67" s="96">
        <v>0</v>
      </c>
      <c r="Q67" s="96">
        <v>0</v>
      </c>
      <c r="R67" s="96">
        <v>0</v>
      </c>
      <c r="S67" s="96">
        <v>0</v>
      </c>
      <c r="T67" s="96">
        <v>0</v>
      </c>
      <c r="U67" s="96">
        <v>0</v>
      </c>
      <c r="V67" s="96">
        <v>0</v>
      </c>
      <c r="W67" s="97">
        <v>0</v>
      </c>
    </row>
    <row r="68" spans="1:23" s="91" customFormat="1" ht="24" customHeight="1" x14ac:dyDescent="0.2">
      <c r="A68" s="92"/>
      <c r="B68" s="93">
        <v>137</v>
      </c>
      <c r="C68" s="93">
        <v>3639</v>
      </c>
      <c r="D68" s="93">
        <v>6142</v>
      </c>
      <c r="E68" s="94">
        <v>1</v>
      </c>
      <c r="F68" s="94"/>
      <c r="G68" s="94" t="s">
        <v>248</v>
      </c>
      <c r="H68" s="95" t="s">
        <v>254</v>
      </c>
      <c r="I68" s="95"/>
      <c r="J68" s="95">
        <v>400</v>
      </c>
      <c r="K68" s="95"/>
      <c r="L68" s="94">
        <v>2020</v>
      </c>
      <c r="M68" s="94">
        <v>2020</v>
      </c>
      <c r="N68" s="96">
        <v>0</v>
      </c>
      <c r="O68" s="96">
        <v>2000000</v>
      </c>
      <c r="P68" s="96">
        <v>0</v>
      </c>
      <c r="Q68" s="96">
        <v>0</v>
      </c>
      <c r="R68" s="96">
        <v>2000000</v>
      </c>
      <c r="S68" s="96">
        <v>0</v>
      </c>
      <c r="T68" s="96">
        <v>2000000</v>
      </c>
      <c r="U68" s="96">
        <v>0</v>
      </c>
      <c r="V68" s="96">
        <v>0</v>
      </c>
      <c r="W68" s="97">
        <v>0</v>
      </c>
    </row>
    <row r="69" spans="1:23" s="91" customFormat="1" ht="24" customHeight="1" thickBot="1" x14ac:dyDescent="0.25">
      <c r="A69" s="122" t="s">
        <v>255</v>
      </c>
      <c r="B69" s="123">
        <v>137</v>
      </c>
      <c r="C69" s="123">
        <v>4350</v>
      </c>
      <c r="D69" s="123">
        <v>6313</v>
      </c>
      <c r="E69" s="124">
        <v>1</v>
      </c>
      <c r="F69" s="124"/>
      <c r="G69" s="124">
        <v>481</v>
      </c>
      <c r="H69" s="125" t="s">
        <v>256</v>
      </c>
      <c r="I69" s="125" t="s">
        <v>48</v>
      </c>
      <c r="J69" s="125">
        <v>481</v>
      </c>
      <c r="K69" s="125" t="s">
        <v>257</v>
      </c>
      <c r="L69" s="124">
        <v>2016</v>
      </c>
      <c r="M69" s="124">
        <v>2021</v>
      </c>
      <c r="N69" s="126">
        <v>22000000</v>
      </c>
      <c r="O69" s="126">
        <v>29340450</v>
      </c>
      <c r="P69" s="126">
        <v>649700</v>
      </c>
      <c r="Q69" s="126">
        <v>90750</v>
      </c>
      <c r="R69" s="126">
        <v>16600000</v>
      </c>
      <c r="S69" s="126">
        <v>0</v>
      </c>
      <c r="T69" s="126">
        <v>0</v>
      </c>
      <c r="U69" s="126">
        <v>4600000</v>
      </c>
      <c r="V69" s="126">
        <v>0</v>
      </c>
      <c r="W69" s="127">
        <v>12000000</v>
      </c>
    </row>
    <row r="70" spans="1:23" s="55" customFormat="1" ht="24" customHeight="1" thickBot="1" x14ac:dyDescent="0.25">
      <c r="A70" s="56"/>
      <c r="B70" s="222" t="s">
        <v>12</v>
      </c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59"/>
      <c r="O70" s="65">
        <f t="shared" ref="O70:W70" si="7">SUM(O63:O69)</f>
        <v>150845450</v>
      </c>
      <c r="P70" s="68">
        <f t="shared" si="7"/>
        <v>649700</v>
      </c>
      <c r="Q70" s="68">
        <f t="shared" si="7"/>
        <v>20173750</v>
      </c>
      <c r="R70" s="68">
        <f t="shared" si="7"/>
        <v>73683000</v>
      </c>
      <c r="S70" s="68">
        <f t="shared" si="7"/>
        <v>20083000</v>
      </c>
      <c r="T70" s="68">
        <f t="shared" si="7"/>
        <v>37000000</v>
      </c>
      <c r="U70" s="68">
        <f t="shared" si="7"/>
        <v>4600000</v>
      </c>
      <c r="V70" s="68">
        <f t="shared" si="7"/>
        <v>0</v>
      </c>
      <c r="W70" s="69">
        <f t="shared" si="7"/>
        <v>12000000</v>
      </c>
    </row>
    <row r="71" spans="1:23" s="44" customFormat="1" ht="24" customHeight="1" x14ac:dyDescent="0.2">
      <c r="A71" s="40"/>
      <c r="B71" s="41"/>
      <c r="C71" s="41"/>
      <c r="D71" s="41"/>
      <c r="E71" s="40"/>
      <c r="F71" s="40"/>
      <c r="G71" s="40"/>
      <c r="H71" s="42"/>
      <c r="I71" s="42"/>
      <c r="J71" s="42"/>
      <c r="K71" s="42"/>
      <c r="L71" s="40"/>
      <c r="M71" s="40"/>
      <c r="N71" s="40"/>
      <c r="O71" s="43"/>
      <c r="P71" s="43"/>
      <c r="Q71" s="43"/>
      <c r="R71" s="43"/>
      <c r="S71" s="43"/>
      <c r="T71" s="43"/>
      <c r="U71" s="43"/>
      <c r="V71" s="43"/>
      <c r="W71" s="43"/>
    </row>
    <row r="72" spans="1:23" s="91" customFormat="1" ht="24" customHeight="1" x14ac:dyDescent="0.2">
      <c r="A72" s="92" t="s">
        <v>259</v>
      </c>
      <c r="B72" s="93">
        <v>140</v>
      </c>
      <c r="C72" s="93">
        <v>3233</v>
      </c>
      <c r="D72" s="93">
        <v>6351</v>
      </c>
      <c r="E72" s="94">
        <v>1</v>
      </c>
      <c r="F72" s="94"/>
      <c r="G72" s="94">
        <v>464</v>
      </c>
      <c r="H72" s="95" t="s">
        <v>260</v>
      </c>
      <c r="I72" s="95" t="s">
        <v>35</v>
      </c>
      <c r="J72" s="95">
        <v>464</v>
      </c>
      <c r="K72" s="95" t="s">
        <v>258</v>
      </c>
      <c r="L72" s="94">
        <v>2019</v>
      </c>
      <c r="M72" s="94">
        <v>2020</v>
      </c>
      <c r="N72" s="96">
        <v>0</v>
      </c>
      <c r="O72" s="96">
        <v>450000</v>
      </c>
      <c r="P72" s="96">
        <v>0</v>
      </c>
      <c r="Q72" s="96">
        <v>0</v>
      </c>
      <c r="R72" s="96">
        <v>450000</v>
      </c>
      <c r="S72" s="96">
        <v>0</v>
      </c>
      <c r="T72" s="96">
        <v>450000</v>
      </c>
      <c r="U72" s="96">
        <v>0</v>
      </c>
      <c r="V72" s="96">
        <v>0</v>
      </c>
      <c r="W72" s="96">
        <v>0</v>
      </c>
    </row>
    <row r="73" spans="1:23" s="91" customFormat="1" ht="24" customHeight="1" x14ac:dyDescent="0.2">
      <c r="A73" s="92" t="s">
        <v>261</v>
      </c>
      <c r="B73" s="93">
        <v>140</v>
      </c>
      <c r="C73" s="93">
        <v>3233</v>
      </c>
      <c r="D73" s="93">
        <v>6351</v>
      </c>
      <c r="E73" s="94">
        <v>1</v>
      </c>
      <c r="F73" s="94"/>
      <c r="G73" s="94">
        <v>465</v>
      </c>
      <c r="H73" s="95" t="s">
        <v>262</v>
      </c>
      <c r="I73" s="95" t="s">
        <v>35</v>
      </c>
      <c r="J73" s="95">
        <v>465</v>
      </c>
      <c r="K73" s="95" t="s">
        <v>263</v>
      </c>
      <c r="L73" s="94">
        <v>2018</v>
      </c>
      <c r="M73" s="94">
        <v>2020</v>
      </c>
      <c r="N73" s="96">
        <v>0</v>
      </c>
      <c r="O73" s="96">
        <v>1441420</v>
      </c>
      <c r="P73" s="96">
        <v>123420</v>
      </c>
      <c r="Q73" s="96">
        <v>0</v>
      </c>
      <c r="R73" s="96">
        <v>1318000</v>
      </c>
      <c r="S73" s="96">
        <v>0</v>
      </c>
      <c r="T73" s="96">
        <v>1318000</v>
      </c>
      <c r="U73" s="96">
        <v>0</v>
      </c>
      <c r="V73" s="96">
        <v>0</v>
      </c>
      <c r="W73" s="96">
        <v>0</v>
      </c>
    </row>
    <row r="74" spans="1:23" s="91" customFormat="1" ht="24" customHeight="1" x14ac:dyDescent="0.2">
      <c r="A74" s="92" t="s">
        <v>264</v>
      </c>
      <c r="B74" s="93">
        <v>140</v>
      </c>
      <c r="C74" s="93">
        <v>3233</v>
      </c>
      <c r="D74" s="93">
        <v>6351</v>
      </c>
      <c r="E74" s="94">
        <v>1</v>
      </c>
      <c r="F74" s="94"/>
      <c r="G74" s="94">
        <v>466</v>
      </c>
      <c r="H74" s="95" t="s">
        <v>265</v>
      </c>
      <c r="I74" s="95" t="s">
        <v>33</v>
      </c>
      <c r="J74" s="95">
        <v>466</v>
      </c>
      <c r="K74" s="95" t="s">
        <v>266</v>
      </c>
      <c r="L74" s="94">
        <v>2019</v>
      </c>
      <c r="M74" s="94">
        <v>2020</v>
      </c>
      <c r="N74" s="96">
        <v>0</v>
      </c>
      <c r="O74" s="96">
        <v>550000</v>
      </c>
      <c r="P74" s="96">
        <v>0</v>
      </c>
      <c r="Q74" s="96">
        <v>0</v>
      </c>
      <c r="R74" s="96">
        <v>550000</v>
      </c>
      <c r="S74" s="96">
        <v>0</v>
      </c>
      <c r="T74" s="96">
        <v>550000</v>
      </c>
      <c r="U74" s="96">
        <v>0</v>
      </c>
      <c r="V74" s="96">
        <v>0</v>
      </c>
      <c r="W74" s="96">
        <v>0</v>
      </c>
    </row>
    <row r="75" spans="1:23" s="91" customFormat="1" ht="24" customHeight="1" thickBot="1" x14ac:dyDescent="0.25">
      <c r="A75" s="122" t="s">
        <v>267</v>
      </c>
      <c r="B75" s="123">
        <v>140</v>
      </c>
      <c r="C75" s="123">
        <v>3233</v>
      </c>
      <c r="D75" s="123">
        <v>6351</v>
      </c>
      <c r="E75" s="124">
        <v>1</v>
      </c>
      <c r="F75" s="124"/>
      <c r="G75" s="124">
        <v>467</v>
      </c>
      <c r="H75" s="125" t="s">
        <v>268</v>
      </c>
      <c r="I75" s="125" t="s">
        <v>39</v>
      </c>
      <c r="J75" s="125">
        <v>467</v>
      </c>
      <c r="K75" s="125" t="s">
        <v>269</v>
      </c>
      <c r="L75" s="124">
        <v>2020</v>
      </c>
      <c r="M75" s="124">
        <v>2021</v>
      </c>
      <c r="N75" s="126">
        <v>0</v>
      </c>
      <c r="O75" s="126">
        <v>1100000</v>
      </c>
      <c r="P75" s="126">
        <v>0</v>
      </c>
      <c r="Q75" s="126">
        <v>0</v>
      </c>
      <c r="R75" s="126">
        <v>100000</v>
      </c>
      <c r="S75" s="126">
        <v>0</v>
      </c>
      <c r="T75" s="126">
        <v>0</v>
      </c>
      <c r="U75" s="126">
        <v>0</v>
      </c>
      <c r="V75" s="126">
        <v>0</v>
      </c>
      <c r="W75" s="126">
        <v>100000</v>
      </c>
    </row>
    <row r="76" spans="1:23" s="55" customFormat="1" ht="24" customHeight="1" thickBot="1" x14ac:dyDescent="0.25">
      <c r="A76" s="56"/>
      <c r="B76" s="221" t="s">
        <v>963</v>
      </c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63"/>
      <c r="O76" s="65">
        <f t="shared" ref="O76:W76" si="8">SUM(O72:O75)</f>
        <v>3541420</v>
      </c>
      <c r="P76" s="68">
        <f t="shared" si="8"/>
        <v>123420</v>
      </c>
      <c r="Q76" s="68">
        <f t="shared" si="8"/>
        <v>0</v>
      </c>
      <c r="R76" s="68">
        <f t="shared" si="8"/>
        <v>2418000</v>
      </c>
      <c r="S76" s="68">
        <f t="shared" si="8"/>
        <v>0</v>
      </c>
      <c r="T76" s="68">
        <f t="shared" si="8"/>
        <v>2318000</v>
      </c>
      <c r="U76" s="68">
        <f t="shared" si="8"/>
        <v>0</v>
      </c>
      <c r="V76" s="68">
        <f t="shared" si="8"/>
        <v>0</v>
      </c>
      <c r="W76" s="69">
        <f t="shared" si="8"/>
        <v>100000</v>
      </c>
    </row>
    <row r="77" spans="1:23" s="44" customFormat="1" ht="24" customHeight="1" thickBot="1" x14ac:dyDescent="0.25">
      <c r="A77" s="40"/>
      <c r="B77" s="41"/>
      <c r="C77" s="41"/>
      <c r="D77" s="41"/>
      <c r="E77" s="40"/>
      <c r="F77" s="40"/>
      <c r="G77" s="40"/>
      <c r="H77" s="42"/>
      <c r="I77" s="42"/>
      <c r="J77" s="42"/>
      <c r="K77" s="42"/>
      <c r="L77" s="40"/>
      <c r="M77" s="40"/>
      <c r="N77" s="40"/>
      <c r="O77" s="43"/>
      <c r="P77" s="43"/>
      <c r="Q77" s="43"/>
      <c r="R77" s="43"/>
      <c r="S77" s="43"/>
      <c r="T77" s="43"/>
      <c r="U77" s="43"/>
      <c r="V77" s="43"/>
      <c r="W77" s="43"/>
    </row>
    <row r="78" spans="1:23" s="91" customFormat="1" ht="24" customHeight="1" x14ac:dyDescent="0.2">
      <c r="A78" s="116" t="s">
        <v>270</v>
      </c>
      <c r="B78" s="117">
        <v>160</v>
      </c>
      <c r="C78" s="117">
        <v>3312</v>
      </c>
      <c r="D78" s="117">
        <v>6351</v>
      </c>
      <c r="E78" s="118">
        <v>1</v>
      </c>
      <c r="F78" s="118"/>
      <c r="G78" s="118">
        <v>445</v>
      </c>
      <c r="H78" s="119" t="s">
        <v>271</v>
      </c>
      <c r="I78" s="119" t="s">
        <v>39</v>
      </c>
      <c r="J78" s="119">
        <v>445</v>
      </c>
      <c r="K78" s="119" t="s">
        <v>272</v>
      </c>
      <c r="L78" s="118">
        <v>2019</v>
      </c>
      <c r="M78" s="118">
        <v>2020</v>
      </c>
      <c r="N78" s="120">
        <v>0</v>
      </c>
      <c r="O78" s="120">
        <v>4550000</v>
      </c>
      <c r="P78" s="120">
        <v>0</v>
      </c>
      <c r="Q78" s="120">
        <v>0</v>
      </c>
      <c r="R78" s="120">
        <v>4550000</v>
      </c>
      <c r="S78" s="120">
        <v>0</v>
      </c>
      <c r="T78" s="120">
        <v>2250000</v>
      </c>
      <c r="U78" s="120">
        <v>0</v>
      </c>
      <c r="V78" s="120">
        <v>0</v>
      </c>
      <c r="W78" s="121">
        <v>2300000</v>
      </c>
    </row>
    <row r="79" spans="1:23" s="91" customFormat="1" ht="24" customHeight="1" x14ac:dyDescent="0.2">
      <c r="A79" s="92"/>
      <c r="B79" s="93">
        <v>160</v>
      </c>
      <c r="C79" s="93">
        <v>3312</v>
      </c>
      <c r="D79" s="93">
        <v>6901</v>
      </c>
      <c r="E79" s="94">
        <v>1</v>
      </c>
      <c r="F79" s="94"/>
      <c r="G79" s="94" t="s">
        <v>273</v>
      </c>
      <c r="H79" s="95" t="s">
        <v>947</v>
      </c>
      <c r="I79" s="95" t="s">
        <v>40</v>
      </c>
      <c r="J79" s="95">
        <v>400</v>
      </c>
      <c r="K79" s="95"/>
      <c r="L79" s="94">
        <v>2017</v>
      </c>
      <c r="M79" s="94">
        <v>2023</v>
      </c>
      <c r="N79" s="96">
        <v>0</v>
      </c>
      <c r="O79" s="96"/>
      <c r="P79" s="96">
        <v>0</v>
      </c>
      <c r="Q79" s="96">
        <v>0</v>
      </c>
      <c r="R79" s="96">
        <v>320364000</v>
      </c>
      <c r="S79" s="96">
        <v>280364000</v>
      </c>
      <c r="T79" s="96">
        <v>0</v>
      </c>
      <c r="U79" s="96">
        <v>40000000</v>
      </c>
      <c r="V79" s="96">
        <v>0</v>
      </c>
      <c r="W79" s="97">
        <v>0</v>
      </c>
    </row>
    <row r="80" spans="1:23" s="91" customFormat="1" ht="24" customHeight="1" x14ac:dyDescent="0.2">
      <c r="A80" s="92" t="s">
        <v>275</v>
      </c>
      <c r="B80" s="93">
        <v>160</v>
      </c>
      <c r="C80" s="93">
        <v>3392</v>
      </c>
      <c r="D80" s="93">
        <v>6313</v>
      </c>
      <c r="E80" s="94">
        <v>1</v>
      </c>
      <c r="F80" s="94">
        <v>4259</v>
      </c>
      <c r="G80" s="94">
        <v>479</v>
      </c>
      <c r="H80" s="95" t="s">
        <v>276</v>
      </c>
      <c r="I80" s="95" t="s">
        <v>33</v>
      </c>
      <c r="J80" s="95">
        <v>479</v>
      </c>
      <c r="K80" s="95" t="s">
        <v>274</v>
      </c>
      <c r="L80" s="94">
        <v>2020</v>
      </c>
      <c r="M80" s="94">
        <v>2023</v>
      </c>
      <c r="N80" s="96">
        <v>0</v>
      </c>
      <c r="O80" s="96">
        <v>4800000</v>
      </c>
      <c r="P80" s="96">
        <v>0</v>
      </c>
      <c r="Q80" s="96">
        <v>0</v>
      </c>
      <c r="R80" s="96">
        <v>400000</v>
      </c>
      <c r="S80" s="96">
        <v>0</v>
      </c>
      <c r="T80" s="96">
        <v>400000</v>
      </c>
      <c r="U80" s="96">
        <v>0</v>
      </c>
      <c r="V80" s="96">
        <v>0</v>
      </c>
      <c r="W80" s="97">
        <v>0</v>
      </c>
    </row>
    <row r="81" spans="1:23" s="91" customFormat="1" ht="24" customHeight="1" x14ac:dyDescent="0.2">
      <c r="A81" s="92" t="s">
        <v>277</v>
      </c>
      <c r="B81" s="93">
        <v>160</v>
      </c>
      <c r="C81" s="93">
        <v>3392</v>
      </c>
      <c r="D81" s="93">
        <v>6313</v>
      </c>
      <c r="E81" s="94">
        <v>1</v>
      </c>
      <c r="F81" s="94">
        <v>4259</v>
      </c>
      <c r="G81" s="94">
        <v>479</v>
      </c>
      <c r="H81" s="95" t="s">
        <v>278</v>
      </c>
      <c r="I81" s="95" t="s">
        <v>35</v>
      </c>
      <c r="J81" s="95">
        <v>479</v>
      </c>
      <c r="K81" s="95" t="s">
        <v>274</v>
      </c>
      <c r="L81" s="94">
        <v>2013</v>
      </c>
      <c r="M81" s="94">
        <v>2021</v>
      </c>
      <c r="N81" s="96">
        <v>0</v>
      </c>
      <c r="O81" s="96">
        <v>421896000</v>
      </c>
      <c r="P81" s="96">
        <v>56000000</v>
      </c>
      <c r="Q81" s="96">
        <v>25922000</v>
      </c>
      <c r="R81" s="96">
        <v>275974000</v>
      </c>
      <c r="S81" s="96">
        <v>25974000</v>
      </c>
      <c r="T81" s="96">
        <v>63000000</v>
      </c>
      <c r="U81" s="96">
        <v>187000000</v>
      </c>
      <c r="V81" s="96">
        <v>0</v>
      </c>
      <c r="W81" s="97">
        <v>0</v>
      </c>
    </row>
    <row r="82" spans="1:23" s="91" customFormat="1" ht="36" customHeight="1" thickBot="1" x14ac:dyDescent="0.25">
      <c r="A82" s="104" t="s">
        <v>279</v>
      </c>
      <c r="B82" s="105">
        <v>160</v>
      </c>
      <c r="C82" s="105">
        <v>3392</v>
      </c>
      <c r="D82" s="105">
        <v>6313</v>
      </c>
      <c r="E82" s="106">
        <v>2</v>
      </c>
      <c r="F82" s="106">
        <v>4259</v>
      </c>
      <c r="G82" s="106">
        <v>479</v>
      </c>
      <c r="H82" s="107" t="s">
        <v>280</v>
      </c>
      <c r="I82" s="107" t="s">
        <v>33</v>
      </c>
      <c r="J82" s="107">
        <v>479</v>
      </c>
      <c r="K82" s="107" t="s">
        <v>274</v>
      </c>
      <c r="L82" s="106">
        <v>2020</v>
      </c>
      <c r="M82" s="106">
        <v>2022</v>
      </c>
      <c r="N82" s="108">
        <v>0</v>
      </c>
      <c r="O82" s="108">
        <v>700000</v>
      </c>
      <c r="P82" s="108">
        <v>0</v>
      </c>
      <c r="Q82" s="108">
        <v>0</v>
      </c>
      <c r="R82" s="108">
        <v>400000</v>
      </c>
      <c r="S82" s="108">
        <v>0</v>
      </c>
      <c r="T82" s="108">
        <v>200000</v>
      </c>
      <c r="U82" s="108">
        <v>0</v>
      </c>
      <c r="V82" s="108">
        <v>0</v>
      </c>
      <c r="W82" s="109">
        <v>200000</v>
      </c>
    </row>
    <row r="83" spans="1:23" s="55" customFormat="1" ht="24" customHeight="1" thickBot="1" x14ac:dyDescent="0.25">
      <c r="A83" s="56"/>
      <c r="B83" s="222" t="s">
        <v>13</v>
      </c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59"/>
      <c r="O83" s="65">
        <f t="shared" ref="O83:W83" si="9">SUM(O78:O82)</f>
        <v>431946000</v>
      </c>
      <c r="P83" s="68">
        <f t="shared" si="9"/>
        <v>56000000</v>
      </c>
      <c r="Q83" s="68">
        <f t="shared" si="9"/>
        <v>25922000</v>
      </c>
      <c r="R83" s="68">
        <f t="shared" si="9"/>
        <v>601688000</v>
      </c>
      <c r="S83" s="68">
        <f t="shared" si="9"/>
        <v>306338000</v>
      </c>
      <c r="T83" s="68">
        <f t="shared" si="9"/>
        <v>65850000</v>
      </c>
      <c r="U83" s="68">
        <f t="shared" si="9"/>
        <v>227000000</v>
      </c>
      <c r="V83" s="68">
        <f t="shared" si="9"/>
        <v>0</v>
      </c>
      <c r="W83" s="69">
        <f t="shared" si="9"/>
        <v>2500000</v>
      </c>
    </row>
    <row r="84" spans="1:23" s="44" customFormat="1" ht="24" customHeight="1" thickBot="1" x14ac:dyDescent="0.25">
      <c r="A84" s="40"/>
      <c r="B84" s="41"/>
      <c r="C84" s="41"/>
      <c r="D84" s="41"/>
      <c r="E84" s="40"/>
      <c r="F84" s="40"/>
      <c r="G84" s="40"/>
      <c r="H84" s="42"/>
      <c r="I84" s="42"/>
      <c r="J84" s="42"/>
      <c r="K84" s="42"/>
      <c r="L84" s="40"/>
      <c r="M84" s="40"/>
      <c r="N84" s="40"/>
      <c r="O84" s="43"/>
      <c r="P84" s="43"/>
      <c r="Q84" s="43"/>
      <c r="R84" s="43"/>
      <c r="S84" s="43"/>
      <c r="T84" s="43"/>
      <c r="U84" s="43"/>
      <c r="V84" s="43"/>
      <c r="W84" s="43"/>
    </row>
    <row r="85" spans="1:23" s="91" customFormat="1" ht="24" customHeight="1" x14ac:dyDescent="0.2">
      <c r="A85" s="116" t="s">
        <v>926</v>
      </c>
      <c r="B85" s="117">
        <v>161</v>
      </c>
      <c r="C85" s="117">
        <v>3412</v>
      </c>
      <c r="D85" s="117">
        <v>6121</v>
      </c>
      <c r="E85" s="118">
        <v>1</v>
      </c>
      <c r="F85" s="118"/>
      <c r="G85" s="118" t="s">
        <v>281</v>
      </c>
      <c r="H85" s="119" t="s">
        <v>282</v>
      </c>
      <c r="I85" s="119" t="s">
        <v>40</v>
      </c>
      <c r="J85" s="119">
        <v>400</v>
      </c>
      <c r="K85" s="119" t="s">
        <v>142</v>
      </c>
      <c r="L85" s="118">
        <v>2019</v>
      </c>
      <c r="M85" s="118">
        <v>2026</v>
      </c>
      <c r="N85" s="120">
        <v>0</v>
      </c>
      <c r="O85" s="120">
        <v>65000000</v>
      </c>
      <c r="P85" s="120">
        <v>0</v>
      </c>
      <c r="Q85" s="120">
        <v>0</v>
      </c>
      <c r="R85" s="120">
        <v>500000</v>
      </c>
      <c r="S85" s="120">
        <v>0</v>
      </c>
      <c r="T85" s="120">
        <v>500000</v>
      </c>
      <c r="U85" s="120">
        <v>0</v>
      </c>
      <c r="V85" s="120">
        <v>0</v>
      </c>
      <c r="W85" s="121">
        <v>0</v>
      </c>
    </row>
    <row r="86" spans="1:23" s="91" customFormat="1" ht="24" customHeight="1" x14ac:dyDescent="0.2">
      <c r="A86" s="92" t="s">
        <v>927</v>
      </c>
      <c r="B86" s="93">
        <v>161</v>
      </c>
      <c r="C86" s="93">
        <v>3412</v>
      </c>
      <c r="D86" s="93">
        <v>6121</v>
      </c>
      <c r="E86" s="94">
        <v>1</v>
      </c>
      <c r="F86" s="94"/>
      <c r="G86" s="94" t="s">
        <v>281</v>
      </c>
      <c r="H86" s="95" t="s">
        <v>283</v>
      </c>
      <c r="I86" s="95" t="s">
        <v>39</v>
      </c>
      <c r="J86" s="95">
        <v>400</v>
      </c>
      <c r="K86" s="95" t="s">
        <v>142</v>
      </c>
      <c r="L86" s="94">
        <v>2019</v>
      </c>
      <c r="M86" s="94">
        <v>2023</v>
      </c>
      <c r="N86" s="96">
        <v>0</v>
      </c>
      <c r="O86" s="96">
        <v>152500000</v>
      </c>
      <c r="P86" s="96">
        <v>0</v>
      </c>
      <c r="Q86" s="96">
        <v>0</v>
      </c>
      <c r="R86" s="96">
        <v>500000</v>
      </c>
      <c r="S86" s="96">
        <v>0</v>
      </c>
      <c r="T86" s="96">
        <v>500000</v>
      </c>
      <c r="U86" s="96">
        <v>0</v>
      </c>
      <c r="V86" s="96">
        <v>0</v>
      </c>
      <c r="W86" s="97">
        <v>0</v>
      </c>
    </row>
    <row r="87" spans="1:23" s="91" customFormat="1" ht="24" customHeight="1" x14ac:dyDescent="0.2">
      <c r="A87" s="92" t="s">
        <v>928</v>
      </c>
      <c r="B87" s="93">
        <v>161</v>
      </c>
      <c r="C87" s="93">
        <v>3412</v>
      </c>
      <c r="D87" s="93">
        <v>6313</v>
      </c>
      <c r="E87" s="94">
        <v>1</v>
      </c>
      <c r="F87" s="94">
        <v>4262</v>
      </c>
      <c r="G87" s="94">
        <v>412</v>
      </c>
      <c r="H87" s="95" t="s">
        <v>866</v>
      </c>
      <c r="I87" s="95" t="s">
        <v>35</v>
      </c>
      <c r="J87" s="95">
        <v>412</v>
      </c>
      <c r="K87" s="95" t="s">
        <v>164</v>
      </c>
      <c r="L87" s="94">
        <v>2017</v>
      </c>
      <c r="M87" s="94">
        <v>2021</v>
      </c>
      <c r="N87" s="96">
        <v>0</v>
      </c>
      <c r="O87" s="96">
        <v>88893890</v>
      </c>
      <c r="P87" s="96">
        <v>1501200</v>
      </c>
      <c r="Q87" s="96">
        <v>2392690</v>
      </c>
      <c r="R87" s="96">
        <f>S87+T87+U87+V87+W87</f>
        <v>37835000</v>
      </c>
      <c r="S87" s="162">
        <v>10335000</v>
      </c>
      <c r="T87" s="162">
        <v>3350000</v>
      </c>
      <c r="U87" s="162">
        <f>35000000-S87-T87+2835000</f>
        <v>24150000</v>
      </c>
      <c r="V87" s="162">
        <v>0</v>
      </c>
      <c r="W87" s="97">
        <v>0</v>
      </c>
    </row>
    <row r="88" spans="1:23" s="91" customFormat="1" ht="24" customHeight="1" x14ac:dyDescent="0.2">
      <c r="A88" s="92" t="s">
        <v>929</v>
      </c>
      <c r="B88" s="93">
        <v>161</v>
      </c>
      <c r="C88" s="93">
        <v>3412</v>
      </c>
      <c r="D88" s="93">
        <v>6313</v>
      </c>
      <c r="E88" s="94">
        <v>1</v>
      </c>
      <c r="F88" s="94">
        <v>4261</v>
      </c>
      <c r="G88" s="94">
        <v>455</v>
      </c>
      <c r="H88" s="95" t="s">
        <v>284</v>
      </c>
      <c r="I88" s="95" t="s">
        <v>33</v>
      </c>
      <c r="J88" s="95">
        <v>455</v>
      </c>
      <c r="K88" s="95" t="s">
        <v>930</v>
      </c>
      <c r="L88" s="94">
        <v>2018</v>
      </c>
      <c r="M88" s="94">
        <v>2023</v>
      </c>
      <c r="N88" s="96">
        <v>0</v>
      </c>
      <c r="O88" s="96">
        <v>50245000</v>
      </c>
      <c r="P88" s="96">
        <v>0</v>
      </c>
      <c r="Q88" s="96">
        <v>245000</v>
      </c>
      <c r="R88" s="96">
        <v>26800000</v>
      </c>
      <c r="S88" s="96">
        <v>0</v>
      </c>
      <c r="T88" s="96">
        <v>22800000</v>
      </c>
      <c r="U88" s="96">
        <v>0</v>
      </c>
      <c r="V88" s="96">
        <v>0</v>
      </c>
      <c r="W88" s="97">
        <v>4000000</v>
      </c>
    </row>
    <row r="89" spans="1:23" s="91" customFormat="1" ht="24" customHeight="1" x14ac:dyDescent="0.2">
      <c r="A89" s="92" t="s">
        <v>931</v>
      </c>
      <c r="B89" s="93">
        <v>161</v>
      </c>
      <c r="C89" s="93">
        <v>3412</v>
      </c>
      <c r="D89" s="93">
        <v>6313</v>
      </c>
      <c r="E89" s="94">
        <v>1</v>
      </c>
      <c r="F89" s="94">
        <v>4261</v>
      </c>
      <c r="G89" s="94">
        <v>455</v>
      </c>
      <c r="H89" s="95" t="s">
        <v>285</v>
      </c>
      <c r="I89" s="95" t="s">
        <v>33</v>
      </c>
      <c r="J89" s="95">
        <v>455</v>
      </c>
      <c r="K89" s="95" t="s">
        <v>930</v>
      </c>
      <c r="L89" s="94">
        <v>2018</v>
      </c>
      <c r="M89" s="94">
        <v>2020</v>
      </c>
      <c r="N89" s="96">
        <v>0</v>
      </c>
      <c r="O89" s="96">
        <v>19852000</v>
      </c>
      <c r="P89" s="96">
        <v>8084000</v>
      </c>
      <c r="Q89" s="96">
        <v>0</v>
      </c>
      <c r="R89" s="96">
        <v>11768000</v>
      </c>
      <c r="S89" s="96">
        <v>11768000</v>
      </c>
      <c r="T89" s="96">
        <v>0</v>
      </c>
      <c r="U89" s="96">
        <v>0</v>
      </c>
      <c r="V89" s="96">
        <v>0</v>
      </c>
      <c r="W89" s="97">
        <v>0</v>
      </c>
    </row>
    <row r="90" spans="1:23" s="91" customFormat="1" ht="24" customHeight="1" thickBot="1" x14ac:dyDescent="0.25">
      <c r="A90" s="122" t="s">
        <v>932</v>
      </c>
      <c r="B90" s="123">
        <v>161</v>
      </c>
      <c r="C90" s="123">
        <v>3412</v>
      </c>
      <c r="D90" s="123">
        <v>6313</v>
      </c>
      <c r="E90" s="124">
        <v>1</v>
      </c>
      <c r="F90" s="124">
        <v>4261</v>
      </c>
      <c r="G90" s="124">
        <v>455</v>
      </c>
      <c r="H90" s="125" t="s">
        <v>286</v>
      </c>
      <c r="I90" s="125" t="s">
        <v>33</v>
      </c>
      <c r="J90" s="125">
        <v>455</v>
      </c>
      <c r="K90" s="125" t="s">
        <v>930</v>
      </c>
      <c r="L90" s="124">
        <v>2019</v>
      </c>
      <c r="M90" s="124">
        <v>2020</v>
      </c>
      <c r="N90" s="126">
        <v>0</v>
      </c>
      <c r="O90" s="126">
        <v>4014000</v>
      </c>
      <c r="P90" s="126">
        <v>0</v>
      </c>
      <c r="Q90" s="126">
        <v>0</v>
      </c>
      <c r="R90" s="126">
        <v>4014000</v>
      </c>
      <c r="S90" s="126">
        <v>0</v>
      </c>
      <c r="T90" s="126">
        <v>3000000</v>
      </c>
      <c r="U90" s="126">
        <v>0</v>
      </c>
      <c r="V90" s="126">
        <v>0</v>
      </c>
      <c r="W90" s="127">
        <v>1014000</v>
      </c>
    </row>
    <row r="91" spans="1:23" s="55" customFormat="1" ht="24" customHeight="1" thickBot="1" x14ac:dyDescent="0.25">
      <c r="A91" s="56"/>
      <c r="B91" s="221" t="s">
        <v>964</v>
      </c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63"/>
      <c r="O91" s="53">
        <f t="shared" ref="O91:W91" si="10">SUM(O85:O90)</f>
        <v>380504890</v>
      </c>
      <c r="P91" s="57">
        <f t="shared" si="10"/>
        <v>9585200</v>
      </c>
      <c r="Q91" s="57">
        <f t="shared" si="10"/>
        <v>2637690</v>
      </c>
      <c r="R91" s="57">
        <f t="shared" si="10"/>
        <v>81417000</v>
      </c>
      <c r="S91" s="57">
        <f t="shared" si="10"/>
        <v>22103000</v>
      </c>
      <c r="T91" s="57">
        <f t="shared" si="10"/>
        <v>30150000</v>
      </c>
      <c r="U91" s="57">
        <f t="shared" si="10"/>
        <v>24150000</v>
      </c>
      <c r="V91" s="57">
        <f t="shared" si="10"/>
        <v>0</v>
      </c>
      <c r="W91" s="58">
        <f t="shared" si="10"/>
        <v>5014000</v>
      </c>
    </row>
    <row r="92" spans="1:23" s="55" customFormat="1" ht="24" customHeight="1" x14ac:dyDescent="0.2">
      <c r="A92" s="56"/>
      <c r="B92" s="155"/>
      <c r="C92" s="155"/>
      <c r="D92" s="155"/>
      <c r="E92" s="155"/>
      <c r="F92" s="155"/>
      <c r="G92" s="56"/>
      <c r="H92" s="155"/>
      <c r="I92" s="155"/>
      <c r="J92" s="155"/>
      <c r="K92" s="155"/>
      <c r="L92" s="155"/>
      <c r="M92" s="155"/>
      <c r="N92" s="155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44" customFormat="1" ht="24" customHeight="1" thickBot="1" x14ac:dyDescent="0.25">
      <c r="A93" s="40"/>
      <c r="B93" s="41"/>
      <c r="C93" s="41"/>
      <c r="D93" s="41"/>
      <c r="E93" s="40"/>
      <c r="F93" s="40"/>
      <c r="G93" s="40"/>
      <c r="H93" s="42"/>
      <c r="I93" s="223" t="s">
        <v>945</v>
      </c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</row>
    <row r="94" spans="1:23" s="91" customFormat="1" ht="24" customHeight="1" x14ac:dyDescent="0.2">
      <c r="A94" s="116" t="s">
        <v>287</v>
      </c>
      <c r="B94" s="117">
        <v>170</v>
      </c>
      <c r="C94" s="117">
        <v>3522</v>
      </c>
      <c r="D94" s="117">
        <v>6351</v>
      </c>
      <c r="E94" s="118">
        <v>1</v>
      </c>
      <c r="F94" s="118"/>
      <c r="G94" s="118">
        <v>401</v>
      </c>
      <c r="H94" s="119" t="s">
        <v>288</v>
      </c>
      <c r="I94" s="119" t="s">
        <v>39</v>
      </c>
      <c r="J94" s="119">
        <v>400</v>
      </c>
      <c r="K94" s="119" t="s">
        <v>289</v>
      </c>
      <c r="L94" s="118">
        <v>2020</v>
      </c>
      <c r="M94" s="118">
        <v>2020</v>
      </c>
      <c r="N94" s="120">
        <v>0</v>
      </c>
      <c r="O94" s="120">
        <v>10000000</v>
      </c>
      <c r="P94" s="120">
        <v>0</v>
      </c>
      <c r="Q94" s="120">
        <v>0</v>
      </c>
      <c r="R94" s="120">
        <v>10000000</v>
      </c>
      <c r="S94" s="120">
        <v>0</v>
      </c>
      <c r="T94" s="120">
        <v>0</v>
      </c>
      <c r="U94" s="120">
        <v>0</v>
      </c>
      <c r="V94" s="120">
        <v>0</v>
      </c>
      <c r="W94" s="121">
        <v>10000000</v>
      </c>
    </row>
    <row r="95" spans="1:23" s="91" customFormat="1" ht="24" customHeight="1" x14ac:dyDescent="0.2">
      <c r="A95" s="92" t="s">
        <v>290</v>
      </c>
      <c r="B95" s="93">
        <v>170</v>
      </c>
      <c r="C95" s="93">
        <v>3522</v>
      </c>
      <c r="D95" s="93">
        <v>6351</v>
      </c>
      <c r="E95" s="94">
        <v>1</v>
      </c>
      <c r="F95" s="94"/>
      <c r="G95" s="94">
        <v>401</v>
      </c>
      <c r="H95" s="95" t="s">
        <v>291</v>
      </c>
      <c r="I95" s="95" t="s">
        <v>39</v>
      </c>
      <c r="J95" s="95">
        <v>400</v>
      </c>
      <c r="K95" s="95" t="s">
        <v>289</v>
      </c>
      <c r="L95" s="94">
        <v>2020</v>
      </c>
      <c r="M95" s="94">
        <v>2021</v>
      </c>
      <c r="N95" s="96">
        <v>0</v>
      </c>
      <c r="O95" s="96">
        <v>12100000</v>
      </c>
      <c r="P95" s="96">
        <v>0</v>
      </c>
      <c r="Q95" s="96">
        <v>0</v>
      </c>
      <c r="R95" s="96">
        <v>8000000</v>
      </c>
      <c r="S95" s="96">
        <v>0</v>
      </c>
      <c r="T95" s="96">
        <v>0</v>
      </c>
      <c r="U95" s="96">
        <v>0</v>
      </c>
      <c r="V95" s="96">
        <v>0</v>
      </c>
      <c r="W95" s="97">
        <v>8000000</v>
      </c>
    </row>
    <row r="96" spans="1:23" s="91" customFormat="1" ht="24" customHeight="1" x14ac:dyDescent="0.2">
      <c r="A96" s="92" t="s">
        <v>292</v>
      </c>
      <c r="B96" s="93">
        <v>170</v>
      </c>
      <c r="C96" s="93">
        <v>3522</v>
      </c>
      <c r="D96" s="93">
        <v>6351</v>
      </c>
      <c r="E96" s="94">
        <v>1</v>
      </c>
      <c r="F96" s="94"/>
      <c r="G96" s="94">
        <v>401</v>
      </c>
      <c r="H96" s="95" t="s">
        <v>293</v>
      </c>
      <c r="I96" s="95" t="s">
        <v>39</v>
      </c>
      <c r="J96" s="95">
        <v>400</v>
      </c>
      <c r="K96" s="95" t="s">
        <v>289</v>
      </c>
      <c r="L96" s="94">
        <v>2020</v>
      </c>
      <c r="M96" s="94">
        <v>2021</v>
      </c>
      <c r="N96" s="96">
        <v>0</v>
      </c>
      <c r="O96" s="96">
        <v>5100000</v>
      </c>
      <c r="P96" s="96">
        <v>0</v>
      </c>
      <c r="Q96" s="96">
        <v>0</v>
      </c>
      <c r="R96" s="96">
        <v>2600000</v>
      </c>
      <c r="S96" s="96">
        <v>0</v>
      </c>
      <c r="T96" s="96">
        <v>0</v>
      </c>
      <c r="U96" s="96">
        <v>0</v>
      </c>
      <c r="V96" s="96">
        <v>0</v>
      </c>
      <c r="W96" s="97">
        <v>2600000</v>
      </c>
    </row>
    <row r="97" spans="1:23" s="91" customFormat="1" ht="24" customHeight="1" x14ac:dyDescent="0.2">
      <c r="A97" s="92" t="s">
        <v>294</v>
      </c>
      <c r="B97" s="93">
        <v>170</v>
      </c>
      <c r="C97" s="93">
        <v>3522</v>
      </c>
      <c r="D97" s="93">
        <v>6351</v>
      </c>
      <c r="E97" s="94">
        <v>1</v>
      </c>
      <c r="F97" s="94"/>
      <c r="G97" s="94">
        <v>401</v>
      </c>
      <c r="H97" s="95" t="s">
        <v>295</v>
      </c>
      <c r="I97" s="95" t="s">
        <v>39</v>
      </c>
      <c r="J97" s="95">
        <v>400</v>
      </c>
      <c r="K97" s="95" t="s">
        <v>289</v>
      </c>
      <c r="L97" s="94">
        <v>2020</v>
      </c>
      <c r="M97" s="94">
        <v>2020</v>
      </c>
      <c r="N97" s="96">
        <v>0</v>
      </c>
      <c r="O97" s="96">
        <v>1420000</v>
      </c>
      <c r="P97" s="96">
        <v>0</v>
      </c>
      <c r="Q97" s="96">
        <v>0</v>
      </c>
      <c r="R97" s="96">
        <v>1420000</v>
      </c>
      <c r="S97" s="96">
        <v>0</v>
      </c>
      <c r="T97" s="96">
        <v>0</v>
      </c>
      <c r="U97" s="96">
        <v>0</v>
      </c>
      <c r="V97" s="96">
        <v>0</v>
      </c>
      <c r="W97" s="97">
        <v>1420000</v>
      </c>
    </row>
    <row r="98" spans="1:23" s="91" customFormat="1" ht="24" customHeight="1" x14ac:dyDescent="0.2">
      <c r="A98" s="92" t="s">
        <v>296</v>
      </c>
      <c r="B98" s="93">
        <v>170</v>
      </c>
      <c r="C98" s="93">
        <v>3522</v>
      </c>
      <c r="D98" s="93">
        <v>6351</v>
      </c>
      <c r="E98" s="94">
        <v>1</v>
      </c>
      <c r="F98" s="94"/>
      <c r="G98" s="94">
        <v>401</v>
      </c>
      <c r="H98" s="95" t="s">
        <v>297</v>
      </c>
      <c r="I98" s="95" t="s">
        <v>39</v>
      </c>
      <c r="J98" s="95">
        <v>400</v>
      </c>
      <c r="K98" s="95" t="s">
        <v>289</v>
      </c>
      <c r="L98" s="94">
        <v>2020</v>
      </c>
      <c r="M98" s="94">
        <v>2020</v>
      </c>
      <c r="N98" s="96">
        <v>0</v>
      </c>
      <c r="O98" s="96">
        <v>2420000</v>
      </c>
      <c r="P98" s="96">
        <v>0</v>
      </c>
      <c r="Q98" s="96">
        <v>0</v>
      </c>
      <c r="R98" s="96">
        <v>2420000</v>
      </c>
      <c r="S98" s="96">
        <v>0</v>
      </c>
      <c r="T98" s="96">
        <v>0</v>
      </c>
      <c r="U98" s="96">
        <v>0</v>
      </c>
      <c r="V98" s="96">
        <v>0</v>
      </c>
      <c r="W98" s="97">
        <v>2420000</v>
      </c>
    </row>
    <row r="99" spans="1:23" s="91" customFormat="1" ht="24" customHeight="1" x14ac:dyDescent="0.2">
      <c r="A99" s="92" t="s">
        <v>298</v>
      </c>
      <c r="B99" s="93">
        <v>170</v>
      </c>
      <c r="C99" s="93">
        <v>3522</v>
      </c>
      <c r="D99" s="93">
        <v>6351</v>
      </c>
      <c r="E99" s="94">
        <v>1</v>
      </c>
      <c r="F99" s="94"/>
      <c r="G99" s="94">
        <v>401</v>
      </c>
      <c r="H99" s="95" t="s">
        <v>299</v>
      </c>
      <c r="I99" s="95" t="s">
        <v>39</v>
      </c>
      <c r="J99" s="95">
        <v>400</v>
      </c>
      <c r="K99" s="95" t="s">
        <v>289</v>
      </c>
      <c r="L99" s="94">
        <v>2020</v>
      </c>
      <c r="M99" s="94">
        <v>2020</v>
      </c>
      <c r="N99" s="96">
        <v>0</v>
      </c>
      <c r="O99" s="96">
        <v>2171000</v>
      </c>
      <c r="P99" s="96">
        <v>0</v>
      </c>
      <c r="Q99" s="96">
        <v>0</v>
      </c>
      <c r="R99" s="96">
        <v>2171000</v>
      </c>
      <c r="S99" s="96">
        <v>0</v>
      </c>
      <c r="T99" s="96">
        <v>0</v>
      </c>
      <c r="U99" s="96">
        <v>0</v>
      </c>
      <c r="V99" s="96">
        <v>0</v>
      </c>
      <c r="W99" s="97">
        <v>2171000</v>
      </c>
    </row>
    <row r="100" spans="1:23" s="91" customFormat="1" ht="24" customHeight="1" x14ac:dyDescent="0.2">
      <c r="A100" s="98" t="s">
        <v>300</v>
      </c>
      <c r="B100" s="99">
        <v>170</v>
      </c>
      <c r="C100" s="99">
        <v>3522</v>
      </c>
      <c r="D100" s="99">
        <v>6351</v>
      </c>
      <c r="E100" s="100">
        <v>2</v>
      </c>
      <c r="F100" s="100"/>
      <c r="G100" s="100">
        <v>401</v>
      </c>
      <c r="H100" s="101" t="s">
        <v>301</v>
      </c>
      <c r="I100" s="101" t="s">
        <v>39</v>
      </c>
      <c r="J100" s="101">
        <v>400</v>
      </c>
      <c r="K100" s="101" t="s">
        <v>289</v>
      </c>
      <c r="L100" s="100">
        <v>2018</v>
      </c>
      <c r="M100" s="100">
        <v>2022</v>
      </c>
      <c r="N100" s="102">
        <v>0</v>
      </c>
      <c r="O100" s="102">
        <v>12100000</v>
      </c>
      <c r="P100" s="102">
        <v>40000</v>
      </c>
      <c r="Q100" s="102">
        <v>0</v>
      </c>
      <c r="R100" s="102">
        <v>600000</v>
      </c>
      <c r="S100" s="102">
        <v>0</v>
      </c>
      <c r="T100" s="102">
        <v>0</v>
      </c>
      <c r="U100" s="102">
        <v>0</v>
      </c>
      <c r="V100" s="102">
        <v>0</v>
      </c>
      <c r="W100" s="103">
        <v>600000</v>
      </c>
    </row>
    <row r="101" spans="1:23" s="91" customFormat="1" ht="24" customHeight="1" x14ac:dyDescent="0.2">
      <c r="A101" s="98" t="s">
        <v>302</v>
      </c>
      <c r="B101" s="99">
        <v>170</v>
      </c>
      <c r="C101" s="99">
        <v>3522</v>
      </c>
      <c r="D101" s="99">
        <v>6351</v>
      </c>
      <c r="E101" s="100">
        <v>2</v>
      </c>
      <c r="F101" s="100"/>
      <c r="G101" s="100">
        <v>401</v>
      </c>
      <c r="H101" s="101" t="s">
        <v>303</v>
      </c>
      <c r="I101" s="101" t="s">
        <v>39</v>
      </c>
      <c r="J101" s="101">
        <v>400</v>
      </c>
      <c r="K101" s="101" t="s">
        <v>289</v>
      </c>
      <c r="L101" s="100">
        <v>2020</v>
      </c>
      <c r="M101" s="100">
        <v>2021</v>
      </c>
      <c r="N101" s="102">
        <v>0</v>
      </c>
      <c r="O101" s="102">
        <v>12100000</v>
      </c>
      <c r="P101" s="102">
        <v>0</v>
      </c>
      <c r="Q101" s="102">
        <v>0</v>
      </c>
      <c r="R101" s="102">
        <v>700000</v>
      </c>
      <c r="S101" s="102">
        <v>0</v>
      </c>
      <c r="T101" s="102">
        <v>0</v>
      </c>
      <c r="U101" s="102">
        <v>0</v>
      </c>
      <c r="V101" s="102">
        <v>0</v>
      </c>
      <c r="W101" s="103">
        <v>700000</v>
      </c>
    </row>
    <row r="102" spans="1:23" s="91" customFormat="1" ht="24" customHeight="1" x14ac:dyDescent="0.2">
      <c r="A102" s="98" t="s">
        <v>304</v>
      </c>
      <c r="B102" s="99">
        <v>170</v>
      </c>
      <c r="C102" s="99">
        <v>3522</v>
      </c>
      <c r="D102" s="99">
        <v>6351</v>
      </c>
      <c r="E102" s="100">
        <v>2</v>
      </c>
      <c r="F102" s="100"/>
      <c r="G102" s="100">
        <v>401</v>
      </c>
      <c r="H102" s="101" t="s">
        <v>305</v>
      </c>
      <c r="I102" s="101" t="s">
        <v>39</v>
      </c>
      <c r="J102" s="101">
        <v>400</v>
      </c>
      <c r="K102" s="101" t="s">
        <v>289</v>
      </c>
      <c r="L102" s="100">
        <v>2020</v>
      </c>
      <c r="M102" s="100">
        <v>2021</v>
      </c>
      <c r="N102" s="102">
        <v>0</v>
      </c>
      <c r="O102" s="102">
        <v>6240000</v>
      </c>
      <c r="P102" s="102">
        <v>0</v>
      </c>
      <c r="Q102" s="102">
        <v>0</v>
      </c>
      <c r="R102" s="102">
        <v>240000</v>
      </c>
      <c r="S102" s="102">
        <v>0</v>
      </c>
      <c r="T102" s="102">
        <v>0</v>
      </c>
      <c r="U102" s="102">
        <v>0</v>
      </c>
      <c r="V102" s="102">
        <v>0</v>
      </c>
      <c r="W102" s="103">
        <v>240000</v>
      </c>
    </row>
    <row r="103" spans="1:23" s="91" customFormat="1" ht="24" customHeight="1" x14ac:dyDescent="0.2">
      <c r="A103" s="98" t="s">
        <v>306</v>
      </c>
      <c r="B103" s="99">
        <v>170</v>
      </c>
      <c r="C103" s="99">
        <v>3522</v>
      </c>
      <c r="D103" s="99">
        <v>6351</v>
      </c>
      <c r="E103" s="100">
        <v>2</v>
      </c>
      <c r="F103" s="100"/>
      <c r="G103" s="100">
        <v>401</v>
      </c>
      <c r="H103" s="101" t="s">
        <v>307</v>
      </c>
      <c r="I103" s="101" t="s">
        <v>39</v>
      </c>
      <c r="J103" s="101">
        <v>400</v>
      </c>
      <c r="K103" s="101" t="s">
        <v>289</v>
      </c>
      <c r="L103" s="100">
        <v>2020</v>
      </c>
      <c r="M103" s="100">
        <v>2021</v>
      </c>
      <c r="N103" s="102">
        <v>0</v>
      </c>
      <c r="O103" s="102">
        <v>1000000</v>
      </c>
      <c r="P103" s="102">
        <v>0</v>
      </c>
      <c r="Q103" s="102">
        <v>0</v>
      </c>
      <c r="R103" s="102">
        <v>500000</v>
      </c>
      <c r="S103" s="102">
        <v>0</v>
      </c>
      <c r="T103" s="102">
        <v>0</v>
      </c>
      <c r="U103" s="102">
        <v>0</v>
      </c>
      <c r="V103" s="102">
        <v>0</v>
      </c>
      <c r="W103" s="103">
        <v>500000</v>
      </c>
    </row>
    <row r="104" spans="1:23" s="91" customFormat="1" ht="24" customHeight="1" x14ac:dyDescent="0.2">
      <c r="A104" s="92" t="s">
        <v>308</v>
      </c>
      <c r="B104" s="93">
        <v>170</v>
      </c>
      <c r="C104" s="93">
        <v>3522</v>
      </c>
      <c r="D104" s="93">
        <v>6351</v>
      </c>
      <c r="E104" s="94">
        <v>1</v>
      </c>
      <c r="F104" s="94"/>
      <c r="G104" s="94">
        <v>401</v>
      </c>
      <c r="H104" s="95" t="s">
        <v>309</v>
      </c>
      <c r="I104" s="95" t="s">
        <v>39</v>
      </c>
      <c r="J104" s="95">
        <v>400</v>
      </c>
      <c r="K104" s="95" t="s">
        <v>289</v>
      </c>
      <c r="L104" s="94">
        <v>2020</v>
      </c>
      <c r="M104" s="94">
        <v>2020</v>
      </c>
      <c r="N104" s="96">
        <v>0</v>
      </c>
      <c r="O104" s="96">
        <v>300000</v>
      </c>
      <c r="P104" s="96">
        <v>0</v>
      </c>
      <c r="Q104" s="96">
        <v>0</v>
      </c>
      <c r="R104" s="96">
        <v>300000</v>
      </c>
      <c r="S104" s="96">
        <v>0</v>
      </c>
      <c r="T104" s="96">
        <v>0</v>
      </c>
      <c r="U104" s="96">
        <v>0</v>
      </c>
      <c r="V104" s="96">
        <v>0</v>
      </c>
      <c r="W104" s="97">
        <v>300000</v>
      </c>
    </row>
    <row r="105" spans="1:23" s="91" customFormat="1" ht="24" customHeight="1" x14ac:dyDescent="0.2">
      <c r="A105" s="98" t="s">
        <v>310</v>
      </c>
      <c r="B105" s="99">
        <v>170</v>
      </c>
      <c r="C105" s="99">
        <v>3522</v>
      </c>
      <c r="D105" s="99">
        <v>6351</v>
      </c>
      <c r="E105" s="100">
        <v>2</v>
      </c>
      <c r="F105" s="100"/>
      <c r="G105" s="100">
        <v>401</v>
      </c>
      <c r="H105" s="101" t="s">
        <v>311</v>
      </c>
      <c r="I105" s="101" t="s">
        <v>39</v>
      </c>
      <c r="J105" s="101">
        <v>400</v>
      </c>
      <c r="K105" s="101" t="s">
        <v>289</v>
      </c>
      <c r="L105" s="100">
        <v>2020</v>
      </c>
      <c r="M105" s="100">
        <v>2021</v>
      </c>
      <c r="N105" s="102">
        <v>0</v>
      </c>
      <c r="O105" s="102">
        <v>12100000</v>
      </c>
      <c r="P105" s="102">
        <v>0</v>
      </c>
      <c r="Q105" s="102">
        <v>0</v>
      </c>
      <c r="R105" s="102">
        <v>400000</v>
      </c>
      <c r="S105" s="102">
        <v>0</v>
      </c>
      <c r="T105" s="102">
        <v>0</v>
      </c>
      <c r="U105" s="102">
        <v>0</v>
      </c>
      <c r="V105" s="102">
        <v>0</v>
      </c>
      <c r="W105" s="103">
        <v>400000</v>
      </c>
    </row>
    <row r="106" spans="1:23" s="91" customFormat="1" ht="36" customHeight="1" x14ac:dyDescent="0.2">
      <c r="A106" s="92" t="s">
        <v>312</v>
      </c>
      <c r="B106" s="93">
        <v>170</v>
      </c>
      <c r="C106" s="93">
        <v>3522</v>
      </c>
      <c r="D106" s="93">
        <v>6351</v>
      </c>
      <c r="E106" s="94">
        <v>1</v>
      </c>
      <c r="F106" s="94"/>
      <c r="G106" s="94">
        <v>401</v>
      </c>
      <c r="H106" s="95" t="s">
        <v>313</v>
      </c>
      <c r="I106" s="95" t="s">
        <v>39</v>
      </c>
      <c r="J106" s="95">
        <v>400</v>
      </c>
      <c r="K106" s="95" t="s">
        <v>289</v>
      </c>
      <c r="L106" s="94">
        <v>2020</v>
      </c>
      <c r="M106" s="94">
        <v>2020</v>
      </c>
      <c r="N106" s="96">
        <v>0</v>
      </c>
      <c r="O106" s="96">
        <v>7000000</v>
      </c>
      <c r="P106" s="96">
        <v>0</v>
      </c>
      <c r="Q106" s="96">
        <v>0</v>
      </c>
      <c r="R106" s="96">
        <v>7000000</v>
      </c>
      <c r="S106" s="96">
        <v>0</v>
      </c>
      <c r="T106" s="96">
        <v>0</v>
      </c>
      <c r="U106" s="96">
        <v>0</v>
      </c>
      <c r="V106" s="96">
        <v>0</v>
      </c>
      <c r="W106" s="97">
        <v>7000000</v>
      </c>
    </row>
    <row r="107" spans="1:23" s="91" customFormat="1" ht="36" customHeight="1" x14ac:dyDescent="0.2">
      <c r="A107" s="92" t="s">
        <v>314</v>
      </c>
      <c r="B107" s="93">
        <v>170</v>
      </c>
      <c r="C107" s="93">
        <v>3522</v>
      </c>
      <c r="D107" s="93">
        <v>6351</v>
      </c>
      <c r="E107" s="94">
        <v>1</v>
      </c>
      <c r="F107" s="94"/>
      <c r="G107" s="94">
        <v>401</v>
      </c>
      <c r="H107" s="95" t="s">
        <v>315</v>
      </c>
      <c r="I107" s="95" t="s">
        <v>39</v>
      </c>
      <c r="J107" s="95">
        <v>400</v>
      </c>
      <c r="K107" s="95" t="s">
        <v>289</v>
      </c>
      <c r="L107" s="94">
        <v>2020</v>
      </c>
      <c r="M107" s="94">
        <v>2020</v>
      </c>
      <c r="N107" s="96">
        <v>0</v>
      </c>
      <c r="O107" s="96">
        <v>6000000</v>
      </c>
      <c r="P107" s="96">
        <v>0</v>
      </c>
      <c r="Q107" s="96">
        <v>0</v>
      </c>
      <c r="R107" s="96">
        <v>6000000</v>
      </c>
      <c r="S107" s="96">
        <v>0</v>
      </c>
      <c r="T107" s="96">
        <v>0</v>
      </c>
      <c r="U107" s="96">
        <v>0</v>
      </c>
      <c r="V107" s="96">
        <v>0</v>
      </c>
      <c r="W107" s="97">
        <v>6000000</v>
      </c>
    </row>
    <row r="108" spans="1:23" s="91" customFormat="1" ht="36" customHeight="1" x14ac:dyDescent="0.2">
      <c r="A108" s="92" t="s">
        <v>316</v>
      </c>
      <c r="B108" s="93">
        <v>170</v>
      </c>
      <c r="C108" s="93">
        <v>3522</v>
      </c>
      <c r="D108" s="93">
        <v>6351</v>
      </c>
      <c r="E108" s="94">
        <v>1</v>
      </c>
      <c r="F108" s="94"/>
      <c r="G108" s="94">
        <v>401</v>
      </c>
      <c r="H108" s="95" t="s">
        <v>317</v>
      </c>
      <c r="I108" s="95" t="s">
        <v>42</v>
      </c>
      <c r="J108" s="95">
        <v>400</v>
      </c>
      <c r="K108" s="95" t="s">
        <v>289</v>
      </c>
      <c r="L108" s="94">
        <v>2020</v>
      </c>
      <c r="M108" s="94">
        <v>2020</v>
      </c>
      <c r="N108" s="96">
        <v>0</v>
      </c>
      <c r="O108" s="96">
        <v>1210000</v>
      </c>
      <c r="P108" s="96">
        <v>0</v>
      </c>
      <c r="Q108" s="96">
        <v>0</v>
      </c>
      <c r="R108" s="96">
        <v>1210000</v>
      </c>
      <c r="S108" s="96">
        <v>0</v>
      </c>
      <c r="T108" s="96">
        <v>0</v>
      </c>
      <c r="U108" s="96">
        <v>0</v>
      </c>
      <c r="V108" s="96">
        <v>0</v>
      </c>
      <c r="W108" s="97">
        <v>1210000</v>
      </c>
    </row>
    <row r="109" spans="1:23" s="91" customFormat="1" ht="36" customHeight="1" x14ac:dyDescent="0.2">
      <c r="A109" s="92" t="s">
        <v>318</v>
      </c>
      <c r="B109" s="93">
        <v>170</v>
      </c>
      <c r="C109" s="93">
        <v>3522</v>
      </c>
      <c r="D109" s="93">
        <v>6351</v>
      </c>
      <c r="E109" s="94">
        <v>1</v>
      </c>
      <c r="F109" s="94"/>
      <c r="G109" s="94">
        <v>401</v>
      </c>
      <c r="H109" s="95" t="s">
        <v>319</v>
      </c>
      <c r="I109" s="95" t="s">
        <v>39</v>
      </c>
      <c r="J109" s="95">
        <v>400</v>
      </c>
      <c r="K109" s="95" t="s">
        <v>289</v>
      </c>
      <c r="L109" s="94">
        <v>2020</v>
      </c>
      <c r="M109" s="94">
        <v>2020</v>
      </c>
      <c r="N109" s="96">
        <v>0</v>
      </c>
      <c r="O109" s="96">
        <v>10000000</v>
      </c>
      <c r="P109" s="96">
        <v>0</v>
      </c>
      <c r="Q109" s="96">
        <v>0</v>
      </c>
      <c r="R109" s="96">
        <v>10000000</v>
      </c>
      <c r="S109" s="96">
        <v>0</v>
      </c>
      <c r="T109" s="96">
        <v>0</v>
      </c>
      <c r="U109" s="96">
        <v>0</v>
      </c>
      <c r="V109" s="96">
        <v>0</v>
      </c>
      <c r="W109" s="97">
        <v>10000000</v>
      </c>
    </row>
    <row r="110" spans="1:23" s="91" customFormat="1" ht="24" customHeight="1" thickBot="1" x14ac:dyDescent="0.25">
      <c r="A110" s="122"/>
      <c r="B110" s="123">
        <v>170</v>
      </c>
      <c r="C110" s="123">
        <v>3599</v>
      </c>
      <c r="D110" s="123">
        <v>6909</v>
      </c>
      <c r="E110" s="124">
        <v>1</v>
      </c>
      <c r="F110" s="124"/>
      <c r="G110" s="124" t="s">
        <v>320</v>
      </c>
      <c r="H110" s="125" t="s">
        <v>946</v>
      </c>
      <c r="I110" s="125" t="s">
        <v>321</v>
      </c>
      <c r="J110" s="125">
        <v>400</v>
      </c>
      <c r="K110" s="125"/>
      <c r="L110" s="124">
        <v>2016</v>
      </c>
      <c r="M110" s="124">
        <v>2030</v>
      </c>
      <c r="N110" s="126">
        <v>0</v>
      </c>
      <c r="O110" s="126"/>
      <c r="P110" s="126">
        <v>0</v>
      </c>
      <c r="Q110" s="126">
        <v>350658000</v>
      </c>
      <c r="R110" s="126">
        <v>550813000</v>
      </c>
      <c r="S110" s="126">
        <v>510813000</v>
      </c>
      <c r="T110" s="126">
        <v>0</v>
      </c>
      <c r="U110" s="126">
        <v>40000000</v>
      </c>
      <c r="V110" s="126">
        <v>0</v>
      </c>
      <c r="W110" s="127">
        <v>0</v>
      </c>
    </row>
    <row r="111" spans="1:23" s="55" customFormat="1" ht="24" customHeight="1" thickBot="1" x14ac:dyDescent="0.25">
      <c r="A111" s="56"/>
      <c r="B111" s="221" t="s">
        <v>965</v>
      </c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63"/>
      <c r="O111" s="65">
        <f t="shared" ref="O111:W111" si="11">SUM(O94:O110)</f>
        <v>101261000</v>
      </c>
      <c r="P111" s="68">
        <f t="shared" si="11"/>
        <v>40000</v>
      </c>
      <c r="Q111" s="68">
        <f t="shared" si="11"/>
        <v>350658000</v>
      </c>
      <c r="R111" s="68">
        <f t="shared" si="11"/>
        <v>604374000</v>
      </c>
      <c r="S111" s="68">
        <f t="shared" si="11"/>
        <v>510813000</v>
      </c>
      <c r="T111" s="68">
        <f t="shared" si="11"/>
        <v>0</v>
      </c>
      <c r="U111" s="68">
        <f t="shared" si="11"/>
        <v>40000000</v>
      </c>
      <c r="V111" s="68">
        <f t="shared" si="11"/>
        <v>0</v>
      </c>
      <c r="W111" s="69">
        <f t="shared" si="11"/>
        <v>53561000</v>
      </c>
    </row>
    <row r="112" spans="1:23" s="44" customFormat="1" ht="24" customHeight="1" thickBot="1" x14ac:dyDescent="0.25">
      <c r="A112" s="40"/>
      <c r="B112" s="41"/>
      <c r="C112" s="41"/>
      <c r="D112" s="41"/>
      <c r="E112" s="40"/>
      <c r="F112" s="40"/>
      <c r="G112" s="40"/>
      <c r="H112" s="42"/>
      <c r="I112" s="42"/>
      <c r="J112" s="42"/>
      <c r="K112" s="42"/>
      <c r="L112" s="40"/>
      <c r="M112" s="40"/>
      <c r="N112" s="40"/>
      <c r="O112" s="43"/>
      <c r="P112" s="43"/>
      <c r="Q112" s="43"/>
      <c r="R112" s="43"/>
      <c r="S112" s="43"/>
      <c r="T112" s="43"/>
      <c r="U112" s="43"/>
      <c r="V112" s="43"/>
      <c r="W112" s="43"/>
    </row>
    <row r="113" spans="1:23" s="91" customFormat="1" ht="24" customHeight="1" x14ac:dyDescent="0.2">
      <c r="A113" s="116" t="s">
        <v>325</v>
      </c>
      <c r="B113" s="117">
        <v>180</v>
      </c>
      <c r="C113" s="117">
        <v>4350</v>
      </c>
      <c r="D113" s="117">
        <v>6351</v>
      </c>
      <c r="E113" s="118">
        <v>1</v>
      </c>
      <c r="F113" s="118">
        <v>35</v>
      </c>
      <c r="G113" s="118">
        <v>427</v>
      </c>
      <c r="H113" s="119" t="s">
        <v>326</v>
      </c>
      <c r="I113" s="119" t="s">
        <v>39</v>
      </c>
      <c r="J113" s="119">
        <v>400</v>
      </c>
      <c r="K113" s="119" t="s">
        <v>323</v>
      </c>
      <c r="L113" s="118">
        <v>2020</v>
      </c>
      <c r="M113" s="118">
        <v>2020</v>
      </c>
      <c r="N113" s="120">
        <v>0</v>
      </c>
      <c r="O113" s="120">
        <v>400000</v>
      </c>
      <c r="P113" s="120">
        <v>0</v>
      </c>
      <c r="Q113" s="120">
        <v>0</v>
      </c>
      <c r="R113" s="120">
        <v>400000</v>
      </c>
      <c r="S113" s="120">
        <v>0</v>
      </c>
      <c r="T113" s="120">
        <v>400000</v>
      </c>
      <c r="U113" s="120">
        <v>0</v>
      </c>
      <c r="V113" s="120">
        <v>0</v>
      </c>
      <c r="W113" s="121">
        <v>0</v>
      </c>
    </row>
    <row r="114" spans="1:23" s="91" customFormat="1" ht="24" customHeight="1" x14ac:dyDescent="0.2">
      <c r="A114" s="92" t="s">
        <v>324</v>
      </c>
      <c r="B114" s="93">
        <v>180</v>
      </c>
      <c r="C114" s="93">
        <v>4350</v>
      </c>
      <c r="D114" s="93">
        <v>6351</v>
      </c>
      <c r="E114" s="94">
        <v>1</v>
      </c>
      <c r="F114" s="94">
        <v>35</v>
      </c>
      <c r="G114" s="94">
        <v>427</v>
      </c>
      <c r="H114" s="95" t="s">
        <v>867</v>
      </c>
      <c r="I114" s="95" t="s">
        <v>39</v>
      </c>
      <c r="J114" s="95">
        <v>427</v>
      </c>
      <c r="K114" s="95" t="s">
        <v>323</v>
      </c>
      <c r="L114" s="94">
        <v>2020</v>
      </c>
      <c r="M114" s="94">
        <v>2021</v>
      </c>
      <c r="N114" s="96">
        <v>0</v>
      </c>
      <c r="O114" s="96">
        <v>430000</v>
      </c>
      <c r="P114" s="96">
        <v>0</v>
      </c>
      <c r="Q114" s="96">
        <v>0</v>
      </c>
      <c r="R114" s="96">
        <v>85000</v>
      </c>
      <c r="S114" s="96">
        <v>0</v>
      </c>
      <c r="T114" s="96">
        <v>85000</v>
      </c>
      <c r="U114" s="96">
        <v>0</v>
      </c>
      <c r="V114" s="96">
        <v>0</v>
      </c>
      <c r="W114" s="97">
        <v>0</v>
      </c>
    </row>
    <row r="115" spans="1:23" s="91" customFormat="1" ht="24" customHeight="1" x14ac:dyDescent="0.2">
      <c r="A115" s="92" t="s">
        <v>327</v>
      </c>
      <c r="B115" s="93">
        <v>180</v>
      </c>
      <c r="C115" s="93">
        <v>4350</v>
      </c>
      <c r="D115" s="93">
        <v>6351</v>
      </c>
      <c r="E115" s="94">
        <v>1</v>
      </c>
      <c r="F115" s="94">
        <v>35</v>
      </c>
      <c r="G115" s="94">
        <v>427</v>
      </c>
      <c r="H115" s="95" t="s">
        <v>328</v>
      </c>
      <c r="I115" s="95" t="s">
        <v>39</v>
      </c>
      <c r="J115" s="95">
        <v>400</v>
      </c>
      <c r="K115" s="95" t="s">
        <v>323</v>
      </c>
      <c r="L115" s="94">
        <v>2020</v>
      </c>
      <c r="M115" s="94">
        <v>2020</v>
      </c>
      <c r="N115" s="96">
        <v>0</v>
      </c>
      <c r="O115" s="96">
        <v>120000</v>
      </c>
      <c r="P115" s="96">
        <v>0</v>
      </c>
      <c r="Q115" s="96">
        <v>0</v>
      </c>
      <c r="R115" s="96">
        <v>120000</v>
      </c>
      <c r="S115" s="96">
        <v>0</v>
      </c>
      <c r="T115" s="96">
        <v>120000</v>
      </c>
      <c r="U115" s="96">
        <v>0</v>
      </c>
      <c r="V115" s="96">
        <v>0</v>
      </c>
      <c r="W115" s="97">
        <v>0</v>
      </c>
    </row>
    <row r="116" spans="1:23" s="91" customFormat="1" ht="24" customHeight="1" x14ac:dyDescent="0.2">
      <c r="A116" s="92" t="s">
        <v>330</v>
      </c>
      <c r="B116" s="93">
        <v>180</v>
      </c>
      <c r="C116" s="93">
        <v>4350</v>
      </c>
      <c r="D116" s="93">
        <v>6351</v>
      </c>
      <c r="E116" s="94">
        <v>1</v>
      </c>
      <c r="F116" s="94">
        <v>35</v>
      </c>
      <c r="G116" s="94">
        <v>428</v>
      </c>
      <c r="H116" s="95" t="s">
        <v>331</v>
      </c>
      <c r="I116" s="95" t="s">
        <v>33</v>
      </c>
      <c r="J116" s="95">
        <v>400</v>
      </c>
      <c r="K116" s="95" t="s">
        <v>329</v>
      </c>
      <c r="L116" s="94">
        <v>2019</v>
      </c>
      <c r="M116" s="94">
        <v>2021</v>
      </c>
      <c r="N116" s="96">
        <v>0</v>
      </c>
      <c r="O116" s="96">
        <v>1000000</v>
      </c>
      <c r="P116" s="96">
        <v>0</v>
      </c>
      <c r="Q116" s="96">
        <v>0</v>
      </c>
      <c r="R116" s="96">
        <v>750000</v>
      </c>
      <c r="S116" s="96">
        <v>0</v>
      </c>
      <c r="T116" s="96">
        <v>750000</v>
      </c>
      <c r="U116" s="96">
        <v>0</v>
      </c>
      <c r="V116" s="96">
        <v>0</v>
      </c>
      <c r="W116" s="97">
        <v>0</v>
      </c>
    </row>
    <row r="117" spans="1:23" s="91" customFormat="1" ht="24" customHeight="1" x14ac:dyDescent="0.2">
      <c r="A117" s="92" t="s">
        <v>334</v>
      </c>
      <c r="B117" s="93">
        <v>180</v>
      </c>
      <c r="C117" s="93">
        <v>4350</v>
      </c>
      <c r="D117" s="93">
        <v>6351</v>
      </c>
      <c r="E117" s="94">
        <v>1</v>
      </c>
      <c r="F117" s="94">
        <v>36</v>
      </c>
      <c r="G117" s="94">
        <v>438</v>
      </c>
      <c r="H117" s="95" t="s">
        <v>335</v>
      </c>
      <c r="I117" s="95" t="s">
        <v>45</v>
      </c>
      <c r="J117" s="95">
        <v>400</v>
      </c>
      <c r="K117" s="95" t="s">
        <v>333</v>
      </c>
      <c r="L117" s="94">
        <v>2019</v>
      </c>
      <c r="M117" s="94">
        <v>2021</v>
      </c>
      <c r="N117" s="96">
        <v>0</v>
      </c>
      <c r="O117" s="96">
        <v>18765000</v>
      </c>
      <c r="P117" s="96">
        <v>0</v>
      </c>
      <c r="Q117" s="96">
        <v>0</v>
      </c>
      <c r="R117" s="96">
        <v>615000</v>
      </c>
      <c r="S117" s="96">
        <v>0</v>
      </c>
      <c r="T117" s="96">
        <v>550000</v>
      </c>
      <c r="U117" s="96">
        <v>0</v>
      </c>
      <c r="V117" s="96">
        <v>0</v>
      </c>
      <c r="W117" s="97">
        <v>65000</v>
      </c>
    </row>
    <row r="118" spans="1:23" s="91" customFormat="1" ht="24" customHeight="1" x14ac:dyDescent="0.2">
      <c r="A118" s="92" t="s">
        <v>336</v>
      </c>
      <c r="B118" s="93">
        <v>180</v>
      </c>
      <c r="C118" s="93">
        <v>4350</v>
      </c>
      <c r="D118" s="93">
        <v>6351</v>
      </c>
      <c r="E118" s="94">
        <v>1</v>
      </c>
      <c r="F118" s="94">
        <v>36</v>
      </c>
      <c r="G118" s="94">
        <v>438</v>
      </c>
      <c r="H118" s="95" t="s">
        <v>337</v>
      </c>
      <c r="I118" s="95" t="s">
        <v>45</v>
      </c>
      <c r="J118" s="95">
        <v>400</v>
      </c>
      <c r="K118" s="95" t="s">
        <v>333</v>
      </c>
      <c r="L118" s="94">
        <v>2020</v>
      </c>
      <c r="M118" s="94">
        <v>2022</v>
      </c>
      <c r="N118" s="96">
        <v>0</v>
      </c>
      <c r="O118" s="96">
        <v>3900000</v>
      </c>
      <c r="P118" s="96">
        <v>0</v>
      </c>
      <c r="Q118" s="96">
        <v>0</v>
      </c>
      <c r="R118" s="96">
        <v>500000</v>
      </c>
      <c r="S118" s="96">
        <v>0</v>
      </c>
      <c r="T118" s="96">
        <v>500000</v>
      </c>
      <c r="U118" s="96">
        <v>0</v>
      </c>
      <c r="V118" s="96">
        <v>0</v>
      </c>
      <c r="W118" s="97">
        <v>0</v>
      </c>
    </row>
    <row r="119" spans="1:23" s="91" customFormat="1" ht="24" customHeight="1" x14ac:dyDescent="0.2">
      <c r="A119" s="92" t="s">
        <v>338</v>
      </c>
      <c r="B119" s="93">
        <v>180</v>
      </c>
      <c r="C119" s="93">
        <v>4350</v>
      </c>
      <c r="D119" s="93">
        <v>6351</v>
      </c>
      <c r="E119" s="94">
        <v>1</v>
      </c>
      <c r="F119" s="94">
        <v>36</v>
      </c>
      <c r="G119" s="94">
        <v>438</v>
      </c>
      <c r="H119" s="95" t="s">
        <v>339</v>
      </c>
      <c r="I119" s="95" t="s">
        <v>45</v>
      </c>
      <c r="J119" s="95">
        <v>400</v>
      </c>
      <c r="K119" s="95" t="s">
        <v>333</v>
      </c>
      <c r="L119" s="94">
        <v>2020</v>
      </c>
      <c r="M119" s="94">
        <v>2022</v>
      </c>
      <c r="N119" s="96">
        <v>0</v>
      </c>
      <c r="O119" s="96">
        <v>1750000</v>
      </c>
      <c r="P119" s="96">
        <v>0</v>
      </c>
      <c r="Q119" s="96">
        <v>0</v>
      </c>
      <c r="R119" s="96">
        <v>500000</v>
      </c>
      <c r="S119" s="96">
        <v>0</v>
      </c>
      <c r="T119" s="96">
        <v>500000</v>
      </c>
      <c r="U119" s="96">
        <v>0</v>
      </c>
      <c r="V119" s="96">
        <v>0</v>
      </c>
      <c r="W119" s="97">
        <v>0</v>
      </c>
    </row>
    <row r="120" spans="1:23" s="91" customFormat="1" ht="48" customHeight="1" x14ac:dyDescent="0.2">
      <c r="A120" s="92" t="s">
        <v>340</v>
      </c>
      <c r="B120" s="93">
        <v>180</v>
      </c>
      <c r="C120" s="93">
        <v>4350</v>
      </c>
      <c r="D120" s="93">
        <v>6351</v>
      </c>
      <c r="E120" s="94">
        <v>1</v>
      </c>
      <c r="F120" s="94">
        <v>36</v>
      </c>
      <c r="G120" s="94">
        <v>438</v>
      </c>
      <c r="H120" s="95" t="s">
        <v>341</v>
      </c>
      <c r="I120" s="95" t="s">
        <v>45</v>
      </c>
      <c r="J120" s="95">
        <v>400</v>
      </c>
      <c r="K120" s="95" t="s">
        <v>333</v>
      </c>
      <c r="L120" s="94">
        <v>2019</v>
      </c>
      <c r="M120" s="94">
        <v>2021</v>
      </c>
      <c r="N120" s="96">
        <v>1000000</v>
      </c>
      <c r="O120" s="96">
        <v>9587300</v>
      </c>
      <c r="P120" s="96">
        <v>0</v>
      </c>
      <c r="Q120" s="96">
        <v>337300</v>
      </c>
      <c r="R120" s="96">
        <v>2100000</v>
      </c>
      <c r="S120" s="96">
        <v>0</v>
      </c>
      <c r="T120" s="96">
        <v>2100000</v>
      </c>
      <c r="U120" s="96">
        <v>0</v>
      </c>
      <c r="V120" s="96">
        <v>0</v>
      </c>
      <c r="W120" s="97">
        <v>0</v>
      </c>
    </row>
    <row r="121" spans="1:23" s="91" customFormat="1" ht="36" customHeight="1" x14ac:dyDescent="0.2">
      <c r="A121" s="92" t="s">
        <v>343</v>
      </c>
      <c r="B121" s="93">
        <v>180</v>
      </c>
      <c r="C121" s="93">
        <v>4350</v>
      </c>
      <c r="D121" s="93">
        <v>6351</v>
      </c>
      <c r="E121" s="94">
        <v>1</v>
      </c>
      <c r="F121" s="94">
        <v>34</v>
      </c>
      <c r="G121" s="94">
        <v>449</v>
      </c>
      <c r="H121" s="95" t="s">
        <v>344</v>
      </c>
      <c r="I121" s="95" t="s">
        <v>61</v>
      </c>
      <c r="J121" s="95">
        <v>400</v>
      </c>
      <c r="K121" s="95" t="s">
        <v>342</v>
      </c>
      <c r="L121" s="94">
        <v>2018</v>
      </c>
      <c r="M121" s="94">
        <v>2022</v>
      </c>
      <c r="N121" s="96">
        <v>0</v>
      </c>
      <c r="O121" s="96">
        <v>16585640</v>
      </c>
      <c r="P121" s="96">
        <v>0</v>
      </c>
      <c r="Q121" s="96">
        <v>585640</v>
      </c>
      <c r="R121" s="96">
        <v>6500000</v>
      </c>
      <c r="S121" s="96">
        <v>0</v>
      </c>
      <c r="T121" s="96">
        <v>6500000</v>
      </c>
      <c r="U121" s="96">
        <v>0</v>
      </c>
      <c r="V121" s="96">
        <v>0</v>
      </c>
      <c r="W121" s="97">
        <v>0</v>
      </c>
    </row>
    <row r="122" spans="1:23" s="91" customFormat="1" ht="24" customHeight="1" x14ac:dyDescent="0.2">
      <c r="A122" s="92" t="s">
        <v>346</v>
      </c>
      <c r="B122" s="93">
        <v>180</v>
      </c>
      <c r="C122" s="93">
        <v>4357</v>
      </c>
      <c r="D122" s="93">
        <v>6351</v>
      </c>
      <c r="E122" s="94">
        <v>1</v>
      </c>
      <c r="F122" s="94"/>
      <c r="G122" s="94">
        <v>424</v>
      </c>
      <c r="H122" s="95" t="s">
        <v>347</v>
      </c>
      <c r="I122" s="95" t="s">
        <v>37</v>
      </c>
      <c r="J122" s="95">
        <v>400</v>
      </c>
      <c r="K122" s="95" t="s">
        <v>345</v>
      </c>
      <c r="L122" s="94">
        <v>2020</v>
      </c>
      <c r="M122" s="94">
        <v>2021</v>
      </c>
      <c r="N122" s="96">
        <v>0</v>
      </c>
      <c r="O122" s="96">
        <v>27000000</v>
      </c>
      <c r="P122" s="96">
        <v>0</v>
      </c>
      <c r="Q122" s="96">
        <v>0</v>
      </c>
      <c r="R122" s="96">
        <v>0</v>
      </c>
      <c r="S122" s="96">
        <v>0</v>
      </c>
      <c r="T122" s="96">
        <v>0</v>
      </c>
      <c r="U122" s="96">
        <v>0</v>
      </c>
      <c r="V122" s="96">
        <v>0</v>
      </c>
      <c r="W122" s="97">
        <v>0</v>
      </c>
    </row>
    <row r="123" spans="1:23" s="91" customFormat="1" ht="24" customHeight="1" x14ac:dyDescent="0.2">
      <c r="A123" s="92" t="s">
        <v>348</v>
      </c>
      <c r="B123" s="93">
        <v>180</v>
      </c>
      <c r="C123" s="93">
        <v>4357</v>
      </c>
      <c r="D123" s="93">
        <v>6351</v>
      </c>
      <c r="E123" s="94">
        <v>1</v>
      </c>
      <c r="F123" s="94">
        <v>43</v>
      </c>
      <c r="G123" s="94">
        <v>424</v>
      </c>
      <c r="H123" s="95" t="s">
        <v>349</v>
      </c>
      <c r="I123" s="95" t="s">
        <v>350</v>
      </c>
      <c r="J123" s="95">
        <v>400</v>
      </c>
      <c r="K123" s="95" t="s">
        <v>345</v>
      </c>
      <c r="L123" s="94">
        <v>2017</v>
      </c>
      <c r="M123" s="94">
        <v>2021</v>
      </c>
      <c r="N123" s="96">
        <v>0</v>
      </c>
      <c r="O123" s="96">
        <v>16436000</v>
      </c>
      <c r="P123" s="96">
        <v>3350000</v>
      </c>
      <c r="Q123" s="96">
        <v>1500000</v>
      </c>
      <c r="R123" s="96">
        <v>10214000</v>
      </c>
      <c r="S123" s="96">
        <v>0</v>
      </c>
      <c r="T123" s="96">
        <v>10214000</v>
      </c>
      <c r="U123" s="96">
        <v>0</v>
      </c>
      <c r="V123" s="96">
        <v>0</v>
      </c>
      <c r="W123" s="97">
        <v>0</v>
      </c>
    </row>
    <row r="124" spans="1:23" s="91" customFormat="1" ht="24" customHeight="1" x14ac:dyDescent="0.2">
      <c r="A124" s="92" t="s">
        <v>351</v>
      </c>
      <c r="B124" s="93">
        <v>180</v>
      </c>
      <c r="C124" s="93">
        <v>4357</v>
      </c>
      <c r="D124" s="93">
        <v>6351</v>
      </c>
      <c r="E124" s="94">
        <v>1</v>
      </c>
      <c r="F124" s="94">
        <v>39</v>
      </c>
      <c r="G124" s="94">
        <v>429</v>
      </c>
      <c r="H124" s="95" t="s">
        <v>352</v>
      </c>
      <c r="I124" s="95" t="s">
        <v>61</v>
      </c>
      <c r="J124" s="95">
        <v>400</v>
      </c>
      <c r="K124" s="95" t="s">
        <v>353</v>
      </c>
      <c r="L124" s="94">
        <v>2020</v>
      </c>
      <c r="M124" s="94">
        <v>2020</v>
      </c>
      <c r="N124" s="96">
        <v>0</v>
      </c>
      <c r="O124" s="96">
        <v>1000000</v>
      </c>
      <c r="P124" s="96">
        <v>0</v>
      </c>
      <c r="Q124" s="96">
        <v>0</v>
      </c>
      <c r="R124" s="96">
        <v>1000000</v>
      </c>
      <c r="S124" s="96">
        <v>0</v>
      </c>
      <c r="T124" s="96">
        <v>1000000</v>
      </c>
      <c r="U124" s="96">
        <v>0</v>
      </c>
      <c r="V124" s="96">
        <v>0</v>
      </c>
      <c r="W124" s="97">
        <v>0</v>
      </c>
    </row>
    <row r="125" spans="1:23" s="91" customFormat="1" ht="24" customHeight="1" x14ac:dyDescent="0.2">
      <c r="A125" s="92" t="s">
        <v>924</v>
      </c>
      <c r="B125" s="93">
        <v>180</v>
      </c>
      <c r="C125" s="93">
        <v>4357</v>
      </c>
      <c r="D125" s="93">
        <v>6351</v>
      </c>
      <c r="E125" s="94">
        <v>1</v>
      </c>
      <c r="F125" s="94">
        <v>39</v>
      </c>
      <c r="G125" s="94">
        <v>429</v>
      </c>
      <c r="H125" s="95" t="s">
        <v>925</v>
      </c>
      <c r="I125" s="95" t="s">
        <v>61</v>
      </c>
      <c r="J125" s="95">
        <v>400</v>
      </c>
      <c r="K125" s="95" t="s">
        <v>353</v>
      </c>
      <c r="L125" s="94">
        <v>2020</v>
      </c>
      <c r="M125" s="94">
        <v>2021</v>
      </c>
      <c r="N125" s="96">
        <v>0</v>
      </c>
      <c r="O125" s="96">
        <v>1600000</v>
      </c>
      <c r="P125" s="96">
        <v>0</v>
      </c>
      <c r="Q125" s="96">
        <v>0</v>
      </c>
      <c r="R125" s="96">
        <v>100000</v>
      </c>
      <c r="S125" s="96">
        <v>0</v>
      </c>
      <c r="T125" s="96">
        <v>100000</v>
      </c>
      <c r="U125" s="96">
        <v>0</v>
      </c>
      <c r="V125" s="96">
        <v>0</v>
      </c>
      <c r="W125" s="97">
        <v>0</v>
      </c>
    </row>
    <row r="126" spans="1:23" s="91" customFormat="1" ht="24" customHeight="1" thickBot="1" x14ac:dyDescent="0.25">
      <c r="A126" s="122" t="s">
        <v>348</v>
      </c>
      <c r="B126" s="123">
        <v>180</v>
      </c>
      <c r="C126" s="123">
        <v>4357</v>
      </c>
      <c r="D126" s="123">
        <v>6451</v>
      </c>
      <c r="E126" s="124">
        <v>1</v>
      </c>
      <c r="F126" s="124">
        <v>43</v>
      </c>
      <c r="G126" s="124">
        <v>424</v>
      </c>
      <c r="H126" s="125" t="s">
        <v>349</v>
      </c>
      <c r="I126" s="125" t="s">
        <v>350</v>
      </c>
      <c r="J126" s="125">
        <v>400</v>
      </c>
      <c r="K126" s="125" t="s">
        <v>345</v>
      </c>
      <c r="L126" s="124">
        <v>2017</v>
      </c>
      <c r="M126" s="124">
        <v>2021</v>
      </c>
      <c r="N126" s="126">
        <v>0</v>
      </c>
      <c r="O126" s="126">
        <v>49383000</v>
      </c>
      <c r="P126" s="126">
        <v>1500000</v>
      </c>
      <c r="Q126" s="126">
        <v>28255000</v>
      </c>
      <c r="R126" s="126">
        <v>8000000</v>
      </c>
      <c r="S126" s="126">
        <v>0</v>
      </c>
      <c r="T126" s="126">
        <v>8000000</v>
      </c>
      <c r="U126" s="126">
        <v>0</v>
      </c>
      <c r="V126" s="126">
        <v>0</v>
      </c>
      <c r="W126" s="127">
        <v>0</v>
      </c>
    </row>
    <row r="127" spans="1:23" s="55" customFormat="1" ht="24" customHeight="1" thickBot="1" x14ac:dyDescent="0.25">
      <c r="A127" s="56"/>
      <c r="B127" s="221" t="s">
        <v>966</v>
      </c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63"/>
      <c r="O127" s="65">
        <f t="shared" ref="O127:W127" si="12">SUM(O113:O126)</f>
        <v>147956940</v>
      </c>
      <c r="P127" s="68">
        <f t="shared" si="12"/>
        <v>4850000</v>
      </c>
      <c r="Q127" s="68">
        <f t="shared" si="12"/>
        <v>30677940</v>
      </c>
      <c r="R127" s="68">
        <f t="shared" si="12"/>
        <v>30884000</v>
      </c>
      <c r="S127" s="68">
        <f t="shared" si="12"/>
        <v>0</v>
      </c>
      <c r="T127" s="68">
        <f t="shared" si="12"/>
        <v>30819000</v>
      </c>
      <c r="U127" s="68">
        <f t="shared" si="12"/>
        <v>0</v>
      </c>
      <c r="V127" s="68">
        <f t="shared" si="12"/>
        <v>0</v>
      </c>
      <c r="W127" s="69">
        <f t="shared" si="12"/>
        <v>65000</v>
      </c>
    </row>
    <row r="128" spans="1:23" s="44" customFormat="1" ht="24" customHeight="1" thickBot="1" x14ac:dyDescent="0.25">
      <c r="A128" s="40"/>
      <c r="B128" s="41"/>
      <c r="C128" s="41"/>
      <c r="D128" s="41"/>
      <c r="E128" s="40"/>
      <c r="F128" s="40"/>
      <c r="G128" s="40"/>
      <c r="H128" s="42"/>
      <c r="I128" s="42"/>
      <c r="J128" s="42"/>
      <c r="K128" s="42"/>
      <c r="L128" s="40"/>
      <c r="M128" s="40"/>
      <c r="N128" s="40"/>
      <c r="O128" s="43"/>
      <c r="P128" s="43"/>
      <c r="Q128" s="43"/>
      <c r="R128" s="43"/>
      <c r="S128" s="43"/>
      <c r="T128" s="43"/>
      <c r="U128" s="43"/>
      <c r="V128" s="43"/>
      <c r="W128" s="43"/>
    </row>
    <row r="129" spans="1:23" s="91" customFormat="1" ht="24" customHeight="1" x14ac:dyDescent="0.2">
      <c r="A129" s="116" t="s">
        <v>354</v>
      </c>
      <c r="B129" s="117">
        <v>190</v>
      </c>
      <c r="C129" s="117">
        <v>3632</v>
      </c>
      <c r="D129" s="117">
        <v>6313</v>
      </c>
      <c r="E129" s="118">
        <v>1</v>
      </c>
      <c r="F129" s="118">
        <v>8254</v>
      </c>
      <c r="G129" s="118" t="s">
        <v>355</v>
      </c>
      <c r="H129" s="119" t="s">
        <v>356</v>
      </c>
      <c r="I129" s="119" t="s">
        <v>37</v>
      </c>
      <c r="J129" s="119">
        <v>400</v>
      </c>
      <c r="K129" s="119" t="s">
        <v>357</v>
      </c>
      <c r="L129" s="118">
        <v>2019</v>
      </c>
      <c r="M129" s="118">
        <v>2023</v>
      </c>
      <c r="N129" s="120">
        <v>0</v>
      </c>
      <c r="O129" s="120">
        <v>60000000</v>
      </c>
      <c r="P129" s="120">
        <v>0</v>
      </c>
      <c r="Q129" s="120">
        <v>0</v>
      </c>
      <c r="R129" s="120">
        <v>2000000</v>
      </c>
      <c r="S129" s="120">
        <v>0</v>
      </c>
      <c r="T129" s="120">
        <v>2000000</v>
      </c>
      <c r="U129" s="120">
        <v>0</v>
      </c>
      <c r="V129" s="120">
        <v>0</v>
      </c>
      <c r="W129" s="121">
        <v>0</v>
      </c>
    </row>
    <row r="130" spans="1:23" s="91" customFormat="1" ht="24" customHeight="1" x14ac:dyDescent="0.2">
      <c r="A130" s="92" t="s">
        <v>358</v>
      </c>
      <c r="B130" s="93">
        <v>190</v>
      </c>
      <c r="C130" s="93">
        <v>3632</v>
      </c>
      <c r="D130" s="93">
        <v>6909</v>
      </c>
      <c r="E130" s="94">
        <v>1</v>
      </c>
      <c r="F130" s="94"/>
      <c r="G130" s="94" t="s">
        <v>355</v>
      </c>
      <c r="H130" s="95" t="s">
        <v>359</v>
      </c>
      <c r="I130" s="95" t="s">
        <v>37</v>
      </c>
      <c r="J130" s="95">
        <v>400</v>
      </c>
      <c r="K130" s="95" t="s">
        <v>142</v>
      </c>
      <c r="L130" s="94">
        <v>2020</v>
      </c>
      <c r="M130" s="94">
        <v>2023</v>
      </c>
      <c r="N130" s="96">
        <v>0</v>
      </c>
      <c r="O130" s="96">
        <v>32000000</v>
      </c>
      <c r="P130" s="96">
        <v>0</v>
      </c>
      <c r="Q130" s="96">
        <v>0</v>
      </c>
      <c r="R130" s="96">
        <v>8000000</v>
      </c>
      <c r="S130" s="96">
        <v>0</v>
      </c>
      <c r="T130" s="96">
        <v>8000000</v>
      </c>
      <c r="U130" s="96">
        <v>0</v>
      </c>
      <c r="V130" s="96">
        <v>0</v>
      </c>
      <c r="W130" s="97">
        <v>0</v>
      </c>
    </row>
    <row r="131" spans="1:23" s="91" customFormat="1" ht="24" customHeight="1" x14ac:dyDescent="0.2">
      <c r="A131" s="92" t="s">
        <v>360</v>
      </c>
      <c r="B131" s="93">
        <v>190</v>
      </c>
      <c r="C131" s="93">
        <v>3632</v>
      </c>
      <c r="D131" s="93">
        <v>6909</v>
      </c>
      <c r="E131" s="94">
        <v>1</v>
      </c>
      <c r="F131" s="94"/>
      <c r="G131" s="94" t="s">
        <v>355</v>
      </c>
      <c r="H131" s="95" t="s">
        <v>361</v>
      </c>
      <c r="I131" s="95" t="s">
        <v>40</v>
      </c>
      <c r="J131" s="95">
        <v>400</v>
      </c>
      <c r="K131" s="95" t="s">
        <v>142</v>
      </c>
      <c r="L131" s="94">
        <v>2020</v>
      </c>
      <c r="M131" s="94">
        <v>2023</v>
      </c>
      <c r="N131" s="96">
        <v>0</v>
      </c>
      <c r="O131" s="96">
        <v>60000000</v>
      </c>
      <c r="P131" s="96">
        <v>0</v>
      </c>
      <c r="Q131" s="96">
        <v>0</v>
      </c>
      <c r="R131" s="96">
        <v>15000000</v>
      </c>
      <c r="S131" s="96">
        <v>0</v>
      </c>
      <c r="T131" s="96">
        <v>15000000</v>
      </c>
      <c r="U131" s="96">
        <v>0</v>
      </c>
      <c r="V131" s="96">
        <v>0</v>
      </c>
      <c r="W131" s="97">
        <v>0</v>
      </c>
    </row>
    <row r="132" spans="1:23" s="91" customFormat="1" ht="60" customHeight="1" x14ac:dyDescent="0.2">
      <c r="A132" s="92" t="s">
        <v>868</v>
      </c>
      <c r="B132" s="93">
        <v>190</v>
      </c>
      <c r="C132" s="93">
        <v>3713</v>
      </c>
      <c r="D132" s="93">
        <v>6460</v>
      </c>
      <c r="E132" s="94">
        <v>1</v>
      </c>
      <c r="F132" s="94">
        <v>1190</v>
      </c>
      <c r="G132" s="94" t="s">
        <v>355</v>
      </c>
      <c r="H132" s="95" t="s">
        <v>869</v>
      </c>
      <c r="I132" s="95" t="s">
        <v>40</v>
      </c>
      <c r="J132" s="95">
        <v>400</v>
      </c>
      <c r="K132" s="95" t="s">
        <v>142</v>
      </c>
      <c r="L132" s="94">
        <v>2019</v>
      </c>
      <c r="M132" s="94">
        <v>2023</v>
      </c>
      <c r="N132" s="96">
        <v>76170000</v>
      </c>
      <c r="O132" s="96">
        <v>43932500</v>
      </c>
      <c r="P132" s="96">
        <v>0</v>
      </c>
      <c r="Q132" s="96">
        <v>3932500</v>
      </c>
      <c r="R132" s="96">
        <v>10000000</v>
      </c>
      <c r="S132" s="96">
        <v>10000000</v>
      </c>
      <c r="T132" s="96">
        <v>0</v>
      </c>
      <c r="U132" s="96">
        <v>0</v>
      </c>
      <c r="V132" s="96">
        <v>0</v>
      </c>
      <c r="W132" s="97">
        <v>0</v>
      </c>
    </row>
    <row r="133" spans="1:23" s="91" customFormat="1" ht="24" customHeight="1" x14ac:dyDescent="0.2">
      <c r="A133" s="92" t="s">
        <v>362</v>
      </c>
      <c r="B133" s="93">
        <v>190</v>
      </c>
      <c r="C133" s="93">
        <v>3744</v>
      </c>
      <c r="D133" s="93">
        <v>6315</v>
      </c>
      <c r="E133" s="94">
        <v>1</v>
      </c>
      <c r="F133" s="94"/>
      <c r="G133" s="94" t="s">
        <v>355</v>
      </c>
      <c r="H133" s="95" t="s">
        <v>363</v>
      </c>
      <c r="I133" s="95" t="s">
        <v>67</v>
      </c>
      <c r="J133" s="95">
        <v>400</v>
      </c>
      <c r="K133" s="95" t="s">
        <v>142</v>
      </c>
      <c r="L133" s="94">
        <v>2020</v>
      </c>
      <c r="M133" s="94">
        <v>2022</v>
      </c>
      <c r="N133" s="96">
        <v>0</v>
      </c>
      <c r="O133" s="96">
        <v>10000000</v>
      </c>
      <c r="P133" s="96">
        <v>0</v>
      </c>
      <c r="Q133" s="96">
        <v>0</v>
      </c>
      <c r="R133" s="96">
        <v>500000</v>
      </c>
      <c r="S133" s="96">
        <v>0</v>
      </c>
      <c r="T133" s="96">
        <v>500000</v>
      </c>
      <c r="U133" s="96">
        <v>0</v>
      </c>
      <c r="V133" s="96">
        <v>0</v>
      </c>
      <c r="W133" s="97">
        <v>0</v>
      </c>
    </row>
    <row r="134" spans="1:23" s="91" customFormat="1" ht="24" customHeight="1" thickBot="1" x14ac:dyDescent="0.25">
      <c r="A134" s="122" t="s">
        <v>364</v>
      </c>
      <c r="B134" s="123">
        <v>190</v>
      </c>
      <c r="C134" s="123">
        <v>3745</v>
      </c>
      <c r="D134" s="123">
        <v>6909</v>
      </c>
      <c r="E134" s="124">
        <v>1</v>
      </c>
      <c r="F134" s="124"/>
      <c r="G134" s="124" t="s">
        <v>355</v>
      </c>
      <c r="H134" s="125" t="s">
        <v>365</v>
      </c>
      <c r="I134" s="125" t="s">
        <v>40</v>
      </c>
      <c r="J134" s="125">
        <v>400</v>
      </c>
      <c r="K134" s="125" t="s">
        <v>142</v>
      </c>
      <c r="L134" s="124">
        <v>2018</v>
      </c>
      <c r="M134" s="124">
        <v>2023</v>
      </c>
      <c r="N134" s="126">
        <v>0</v>
      </c>
      <c r="O134" s="126">
        <v>20692000</v>
      </c>
      <c r="P134" s="126">
        <v>0</v>
      </c>
      <c r="Q134" s="126">
        <v>2692000</v>
      </c>
      <c r="R134" s="126">
        <v>3000000</v>
      </c>
      <c r="S134" s="126">
        <v>0</v>
      </c>
      <c r="T134" s="126">
        <v>3000000</v>
      </c>
      <c r="U134" s="126">
        <v>0</v>
      </c>
      <c r="V134" s="126">
        <v>0</v>
      </c>
      <c r="W134" s="127">
        <v>0</v>
      </c>
    </row>
    <row r="135" spans="1:23" s="55" customFormat="1" ht="24" customHeight="1" thickBot="1" x14ac:dyDescent="0.25">
      <c r="A135" s="221" t="s">
        <v>912</v>
      </c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56"/>
      <c r="O135" s="65">
        <f>SUM(O129:O134)</f>
        <v>226624500</v>
      </c>
      <c r="P135" s="68">
        <f t="shared" ref="P135:W135" si="13">SUM(P129:P134)</f>
        <v>0</v>
      </c>
      <c r="Q135" s="68">
        <f t="shared" si="13"/>
        <v>6624500</v>
      </c>
      <c r="R135" s="68">
        <f t="shared" si="13"/>
        <v>38500000</v>
      </c>
      <c r="S135" s="68">
        <f t="shared" si="13"/>
        <v>10000000</v>
      </c>
      <c r="T135" s="68">
        <f t="shared" si="13"/>
        <v>28500000</v>
      </c>
      <c r="U135" s="68">
        <f t="shared" si="13"/>
        <v>0</v>
      </c>
      <c r="V135" s="68">
        <f t="shared" si="13"/>
        <v>0</v>
      </c>
      <c r="W135" s="69">
        <f t="shared" si="13"/>
        <v>0</v>
      </c>
    </row>
    <row r="136" spans="1:23" s="44" customFormat="1" ht="24" customHeight="1" thickBot="1" x14ac:dyDescent="0.25">
      <c r="A136" s="40"/>
      <c r="B136" s="41"/>
      <c r="C136" s="41"/>
      <c r="D136" s="41"/>
      <c r="E136" s="40"/>
      <c r="F136" s="40"/>
      <c r="G136" s="40"/>
      <c r="H136" s="42"/>
      <c r="I136" s="42"/>
      <c r="J136" s="42"/>
      <c r="K136" s="42"/>
      <c r="L136" s="40"/>
      <c r="M136" s="40"/>
      <c r="N136" s="40"/>
      <c r="O136" s="43"/>
      <c r="P136" s="43"/>
      <c r="Q136" s="43"/>
      <c r="R136" s="43"/>
      <c r="S136" s="43"/>
      <c r="T136" s="43"/>
      <c r="U136" s="43"/>
      <c r="V136" s="43"/>
      <c r="W136" s="43"/>
    </row>
    <row r="137" spans="1:23" s="91" customFormat="1" ht="24" customHeight="1" x14ac:dyDescent="0.2">
      <c r="A137" s="116" t="s">
        <v>354</v>
      </c>
      <c r="B137" s="117">
        <v>210</v>
      </c>
      <c r="C137" s="117">
        <v>3632</v>
      </c>
      <c r="D137" s="117">
        <v>6121</v>
      </c>
      <c r="E137" s="118">
        <v>1</v>
      </c>
      <c r="F137" s="118">
        <v>8254</v>
      </c>
      <c r="G137" s="118" t="s">
        <v>366</v>
      </c>
      <c r="H137" s="119" t="s">
        <v>367</v>
      </c>
      <c r="I137" s="119" t="s">
        <v>37</v>
      </c>
      <c r="J137" s="119">
        <v>400</v>
      </c>
      <c r="K137" s="119" t="s">
        <v>357</v>
      </c>
      <c r="L137" s="118">
        <v>2019</v>
      </c>
      <c r="M137" s="118">
        <v>2020</v>
      </c>
      <c r="N137" s="120">
        <v>0</v>
      </c>
      <c r="O137" s="120">
        <v>1120000</v>
      </c>
      <c r="P137" s="120">
        <v>0</v>
      </c>
      <c r="Q137" s="120">
        <v>120000</v>
      </c>
      <c r="R137" s="120">
        <v>1000000</v>
      </c>
      <c r="S137" s="120">
        <v>1000000</v>
      </c>
      <c r="T137" s="120">
        <v>0</v>
      </c>
      <c r="U137" s="120">
        <v>0</v>
      </c>
      <c r="V137" s="120">
        <v>0</v>
      </c>
      <c r="W137" s="121">
        <v>0</v>
      </c>
    </row>
    <row r="138" spans="1:23" s="91" customFormat="1" ht="24" customHeight="1" x14ac:dyDescent="0.2">
      <c r="A138" s="92" t="s">
        <v>368</v>
      </c>
      <c r="B138" s="93">
        <v>210</v>
      </c>
      <c r="C138" s="93">
        <v>3635</v>
      </c>
      <c r="D138" s="93">
        <v>6119</v>
      </c>
      <c r="E138" s="94">
        <v>1</v>
      </c>
      <c r="F138" s="94"/>
      <c r="G138" s="94" t="s">
        <v>366</v>
      </c>
      <c r="H138" s="95" t="s">
        <v>369</v>
      </c>
      <c r="I138" s="95" t="s">
        <v>40</v>
      </c>
      <c r="J138" s="95">
        <v>400</v>
      </c>
      <c r="K138" s="95" t="s">
        <v>142</v>
      </c>
      <c r="L138" s="94">
        <v>2020</v>
      </c>
      <c r="M138" s="94">
        <v>2023</v>
      </c>
      <c r="N138" s="96">
        <v>0</v>
      </c>
      <c r="O138" s="96">
        <v>3500000</v>
      </c>
      <c r="P138" s="96">
        <v>0</v>
      </c>
      <c r="Q138" s="96">
        <v>0</v>
      </c>
      <c r="R138" s="96">
        <v>500000</v>
      </c>
      <c r="S138" s="96">
        <v>0</v>
      </c>
      <c r="T138" s="96">
        <v>500000</v>
      </c>
      <c r="U138" s="96">
        <v>0</v>
      </c>
      <c r="V138" s="96">
        <v>0</v>
      </c>
      <c r="W138" s="97">
        <v>0</v>
      </c>
    </row>
    <row r="139" spans="1:23" s="91" customFormat="1" ht="24" customHeight="1" x14ac:dyDescent="0.2">
      <c r="A139" s="92" t="s">
        <v>370</v>
      </c>
      <c r="B139" s="93">
        <v>210</v>
      </c>
      <c r="C139" s="93">
        <v>3635</v>
      </c>
      <c r="D139" s="93">
        <v>6119</v>
      </c>
      <c r="E139" s="94">
        <v>1</v>
      </c>
      <c r="F139" s="94"/>
      <c r="G139" s="94" t="s">
        <v>366</v>
      </c>
      <c r="H139" s="95" t="s">
        <v>371</v>
      </c>
      <c r="I139" s="95" t="s">
        <v>40</v>
      </c>
      <c r="J139" s="95">
        <v>400</v>
      </c>
      <c r="K139" s="95" t="s">
        <v>142</v>
      </c>
      <c r="L139" s="94">
        <v>2020</v>
      </c>
      <c r="M139" s="94">
        <v>2023</v>
      </c>
      <c r="N139" s="96">
        <v>0</v>
      </c>
      <c r="O139" s="96">
        <v>4000000</v>
      </c>
      <c r="P139" s="96">
        <v>0</v>
      </c>
      <c r="Q139" s="96">
        <v>0</v>
      </c>
      <c r="R139" s="96">
        <v>1000000</v>
      </c>
      <c r="S139" s="96">
        <v>0</v>
      </c>
      <c r="T139" s="96">
        <v>1000000</v>
      </c>
      <c r="U139" s="96">
        <v>0</v>
      </c>
      <c r="V139" s="96">
        <v>0</v>
      </c>
      <c r="W139" s="97">
        <v>0</v>
      </c>
    </row>
    <row r="140" spans="1:23" s="91" customFormat="1" ht="24" customHeight="1" thickBot="1" x14ac:dyDescent="0.25">
      <c r="A140" s="122" t="s">
        <v>372</v>
      </c>
      <c r="B140" s="123">
        <v>210</v>
      </c>
      <c r="C140" s="123">
        <v>3326</v>
      </c>
      <c r="D140" s="123">
        <v>6121</v>
      </c>
      <c r="E140" s="124">
        <v>1</v>
      </c>
      <c r="F140" s="124">
        <v>8255</v>
      </c>
      <c r="G140" s="124" t="s">
        <v>366</v>
      </c>
      <c r="H140" s="125" t="s">
        <v>373</v>
      </c>
      <c r="I140" s="125" t="s">
        <v>39</v>
      </c>
      <c r="J140" s="125">
        <v>400</v>
      </c>
      <c r="K140" s="125" t="s">
        <v>142</v>
      </c>
      <c r="L140" s="124">
        <v>2019</v>
      </c>
      <c r="M140" s="124">
        <v>2021</v>
      </c>
      <c r="N140" s="126">
        <v>0</v>
      </c>
      <c r="O140" s="126">
        <v>5400000</v>
      </c>
      <c r="P140" s="126">
        <v>0</v>
      </c>
      <c r="Q140" s="126">
        <v>20000</v>
      </c>
      <c r="R140" s="126">
        <v>2500000</v>
      </c>
      <c r="S140" s="126">
        <v>2500000</v>
      </c>
      <c r="T140" s="126">
        <v>0</v>
      </c>
      <c r="U140" s="126">
        <v>0</v>
      </c>
      <c r="V140" s="126">
        <v>0</v>
      </c>
      <c r="W140" s="127">
        <v>0</v>
      </c>
    </row>
    <row r="141" spans="1:23" s="55" customFormat="1" ht="24" customHeight="1" thickBot="1" x14ac:dyDescent="0.25">
      <c r="A141" s="222" t="s">
        <v>21</v>
      </c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56"/>
      <c r="O141" s="65">
        <f t="shared" ref="O141:W141" si="14">SUM(O137:O140)</f>
        <v>14020000</v>
      </c>
      <c r="P141" s="68">
        <f t="shared" si="14"/>
        <v>0</v>
      </c>
      <c r="Q141" s="68">
        <f t="shared" si="14"/>
        <v>140000</v>
      </c>
      <c r="R141" s="68">
        <f t="shared" si="14"/>
        <v>5000000</v>
      </c>
      <c r="S141" s="68">
        <f t="shared" si="14"/>
        <v>3500000</v>
      </c>
      <c r="T141" s="68">
        <f t="shared" si="14"/>
        <v>1500000</v>
      </c>
      <c r="U141" s="68">
        <f t="shared" si="14"/>
        <v>0</v>
      </c>
      <c r="V141" s="68">
        <f t="shared" si="14"/>
        <v>0</v>
      </c>
      <c r="W141" s="69">
        <f t="shared" si="14"/>
        <v>0</v>
      </c>
    </row>
    <row r="142" spans="1:23" s="44" customFormat="1" ht="24" customHeight="1" thickBot="1" x14ac:dyDescent="0.25">
      <c r="A142" s="40"/>
      <c r="B142" s="41"/>
      <c r="C142" s="41"/>
      <c r="D142" s="41"/>
      <c r="E142" s="40"/>
      <c r="F142" s="40"/>
      <c r="G142" s="40"/>
      <c r="H142" s="42"/>
      <c r="I142" s="42"/>
      <c r="J142" s="42"/>
      <c r="K142" s="42"/>
      <c r="L142" s="40"/>
      <c r="M142" s="40"/>
      <c r="N142" s="40"/>
      <c r="O142" s="43"/>
      <c r="P142" s="43"/>
      <c r="Q142" s="43"/>
      <c r="R142" s="43"/>
      <c r="S142" s="43"/>
      <c r="T142" s="43"/>
      <c r="U142" s="43"/>
      <c r="V142" s="43"/>
      <c r="W142" s="43"/>
    </row>
    <row r="143" spans="1:23" s="91" customFormat="1" ht="24" customHeight="1" x14ac:dyDescent="0.2">
      <c r="A143" s="116" t="s">
        <v>382</v>
      </c>
      <c r="B143" s="117">
        <v>221</v>
      </c>
      <c r="C143" s="117">
        <v>2143</v>
      </c>
      <c r="D143" s="117">
        <v>6313</v>
      </c>
      <c r="E143" s="118">
        <v>1</v>
      </c>
      <c r="F143" s="118"/>
      <c r="G143" s="118">
        <v>480</v>
      </c>
      <c r="H143" s="119" t="s">
        <v>383</v>
      </c>
      <c r="I143" s="119" t="s">
        <v>40</v>
      </c>
      <c r="J143" s="119">
        <v>400</v>
      </c>
      <c r="K143" s="119" t="s">
        <v>247</v>
      </c>
      <c r="L143" s="118">
        <v>2020</v>
      </c>
      <c r="M143" s="118">
        <v>2021</v>
      </c>
      <c r="N143" s="120">
        <v>0</v>
      </c>
      <c r="O143" s="120">
        <v>1500000</v>
      </c>
      <c r="P143" s="120">
        <v>0</v>
      </c>
      <c r="Q143" s="120">
        <v>0</v>
      </c>
      <c r="R143" s="120">
        <v>600000</v>
      </c>
      <c r="S143" s="120">
        <v>0</v>
      </c>
      <c r="T143" s="120">
        <v>600000</v>
      </c>
      <c r="U143" s="120">
        <v>0</v>
      </c>
      <c r="V143" s="120">
        <v>0</v>
      </c>
      <c r="W143" s="121">
        <v>0</v>
      </c>
    </row>
    <row r="144" spans="1:23" s="91" customFormat="1" ht="24" customHeight="1" x14ac:dyDescent="0.2">
      <c r="A144" s="92" t="s">
        <v>374</v>
      </c>
      <c r="B144" s="93">
        <v>221</v>
      </c>
      <c r="C144" s="93">
        <v>2143</v>
      </c>
      <c r="D144" s="93">
        <v>6313</v>
      </c>
      <c r="E144" s="94">
        <v>1</v>
      </c>
      <c r="F144" s="94"/>
      <c r="G144" s="94">
        <v>480</v>
      </c>
      <c r="H144" s="95" t="s">
        <v>375</v>
      </c>
      <c r="I144" s="95" t="s">
        <v>37</v>
      </c>
      <c r="J144" s="95">
        <v>400</v>
      </c>
      <c r="K144" s="95" t="s">
        <v>247</v>
      </c>
      <c r="L144" s="94">
        <v>2019</v>
      </c>
      <c r="M144" s="94">
        <v>2020</v>
      </c>
      <c r="N144" s="96">
        <v>0</v>
      </c>
      <c r="O144" s="96">
        <v>900000</v>
      </c>
      <c r="P144" s="96">
        <v>0</v>
      </c>
      <c r="Q144" s="96">
        <v>550000</v>
      </c>
      <c r="R144" s="96">
        <v>350000</v>
      </c>
      <c r="S144" s="96">
        <v>0</v>
      </c>
      <c r="T144" s="96">
        <v>350000</v>
      </c>
      <c r="U144" s="96">
        <v>0</v>
      </c>
      <c r="V144" s="96">
        <v>0</v>
      </c>
      <c r="W144" s="97">
        <v>0</v>
      </c>
    </row>
    <row r="145" spans="1:23" s="91" customFormat="1" ht="24" customHeight="1" x14ac:dyDescent="0.2">
      <c r="A145" s="92" t="s">
        <v>380</v>
      </c>
      <c r="B145" s="93">
        <v>221</v>
      </c>
      <c r="C145" s="93">
        <v>2143</v>
      </c>
      <c r="D145" s="93">
        <v>6313</v>
      </c>
      <c r="E145" s="94">
        <v>1</v>
      </c>
      <c r="F145" s="94"/>
      <c r="G145" s="94">
        <v>480</v>
      </c>
      <c r="H145" s="95" t="s">
        <v>381</v>
      </c>
      <c r="I145" s="95" t="s">
        <v>40</v>
      </c>
      <c r="J145" s="95">
        <v>400</v>
      </c>
      <c r="K145" s="95" t="s">
        <v>247</v>
      </c>
      <c r="L145" s="94">
        <v>2020</v>
      </c>
      <c r="M145" s="94">
        <v>2020</v>
      </c>
      <c r="N145" s="96">
        <v>0</v>
      </c>
      <c r="O145" s="96">
        <v>950000</v>
      </c>
      <c r="P145" s="96">
        <v>0</v>
      </c>
      <c r="Q145" s="96">
        <v>0</v>
      </c>
      <c r="R145" s="96">
        <v>950000</v>
      </c>
      <c r="S145" s="96">
        <v>0</v>
      </c>
      <c r="T145" s="96">
        <v>700000</v>
      </c>
      <c r="U145" s="96">
        <v>0</v>
      </c>
      <c r="V145" s="96">
        <v>0</v>
      </c>
      <c r="W145" s="97">
        <v>250000</v>
      </c>
    </row>
    <row r="146" spans="1:23" s="91" customFormat="1" ht="24" customHeight="1" x14ac:dyDescent="0.2">
      <c r="A146" s="92" t="s">
        <v>376</v>
      </c>
      <c r="B146" s="93">
        <v>221</v>
      </c>
      <c r="C146" s="93">
        <v>2143</v>
      </c>
      <c r="D146" s="93">
        <v>6313</v>
      </c>
      <c r="E146" s="94">
        <v>1</v>
      </c>
      <c r="F146" s="94"/>
      <c r="G146" s="94">
        <v>480</v>
      </c>
      <c r="H146" s="95" t="s">
        <v>377</v>
      </c>
      <c r="I146" s="95" t="s">
        <v>37</v>
      </c>
      <c r="J146" s="95">
        <v>400</v>
      </c>
      <c r="K146" s="95" t="s">
        <v>247</v>
      </c>
      <c r="L146" s="94">
        <v>2020</v>
      </c>
      <c r="M146" s="94">
        <v>2020</v>
      </c>
      <c r="N146" s="96">
        <v>0</v>
      </c>
      <c r="O146" s="96">
        <v>900000</v>
      </c>
      <c r="P146" s="96">
        <v>0</v>
      </c>
      <c r="Q146" s="96">
        <v>0</v>
      </c>
      <c r="R146" s="96">
        <v>900000</v>
      </c>
      <c r="S146" s="96">
        <v>0</v>
      </c>
      <c r="T146" s="96">
        <v>300000</v>
      </c>
      <c r="U146" s="96">
        <v>0</v>
      </c>
      <c r="V146" s="96">
        <v>0</v>
      </c>
      <c r="W146" s="97">
        <v>600000</v>
      </c>
    </row>
    <row r="147" spans="1:23" s="91" customFormat="1" ht="24" customHeight="1" x14ac:dyDescent="0.2">
      <c r="A147" s="92" t="s">
        <v>378</v>
      </c>
      <c r="B147" s="93">
        <v>221</v>
      </c>
      <c r="C147" s="93">
        <v>2143</v>
      </c>
      <c r="D147" s="93">
        <v>6313</v>
      </c>
      <c r="E147" s="94">
        <v>1</v>
      </c>
      <c r="F147" s="94"/>
      <c r="G147" s="94">
        <v>480</v>
      </c>
      <c r="H147" s="95" t="s">
        <v>379</v>
      </c>
      <c r="I147" s="95" t="s">
        <v>39</v>
      </c>
      <c r="J147" s="95">
        <v>400</v>
      </c>
      <c r="K147" s="95" t="s">
        <v>247</v>
      </c>
      <c r="L147" s="94">
        <v>2019</v>
      </c>
      <c r="M147" s="94">
        <v>2020</v>
      </c>
      <c r="N147" s="96">
        <v>0</v>
      </c>
      <c r="O147" s="96">
        <v>4100000</v>
      </c>
      <c r="P147" s="96">
        <v>0</v>
      </c>
      <c r="Q147" s="96">
        <v>2000000</v>
      </c>
      <c r="R147" s="96">
        <v>2100000</v>
      </c>
      <c r="S147" s="96">
        <v>0</v>
      </c>
      <c r="T147" s="96">
        <v>2100000</v>
      </c>
      <c r="U147" s="96">
        <v>0</v>
      </c>
      <c r="V147" s="96">
        <v>0</v>
      </c>
      <c r="W147" s="97">
        <v>0</v>
      </c>
    </row>
    <row r="148" spans="1:23" s="91" customFormat="1" ht="24" customHeight="1" x14ac:dyDescent="0.2">
      <c r="A148" s="92" t="s">
        <v>386</v>
      </c>
      <c r="B148" s="93">
        <v>221</v>
      </c>
      <c r="C148" s="93">
        <v>2143</v>
      </c>
      <c r="D148" s="93">
        <v>6313</v>
      </c>
      <c r="E148" s="94">
        <v>1</v>
      </c>
      <c r="F148" s="94"/>
      <c r="G148" s="94">
        <v>480</v>
      </c>
      <c r="H148" s="95" t="s">
        <v>387</v>
      </c>
      <c r="I148" s="95" t="s">
        <v>37</v>
      </c>
      <c r="J148" s="95">
        <v>400</v>
      </c>
      <c r="K148" s="95" t="s">
        <v>247</v>
      </c>
      <c r="L148" s="94">
        <v>2020</v>
      </c>
      <c r="M148" s="94">
        <v>2020</v>
      </c>
      <c r="N148" s="96">
        <v>0</v>
      </c>
      <c r="O148" s="96">
        <v>2500000</v>
      </c>
      <c r="P148" s="96">
        <v>0</v>
      </c>
      <c r="Q148" s="96">
        <v>0</v>
      </c>
      <c r="R148" s="96">
        <v>2500000</v>
      </c>
      <c r="S148" s="96">
        <v>0</v>
      </c>
      <c r="T148" s="96">
        <v>2500000</v>
      </c>
      <c r="U148" s="96">
        <v>0</v>
      </c>
      <c r="V148" s="96">
        <v>0</v>
      </c>
      <c r="W148" s="97">
        <v>0</v>
      </c>
    </row>
    <row r="149" spans="1:23" s="91" customFormat="1" ht="24" customHeight="1" thickBot="1" x14ac:dyDescent="0.25">
      <c r="A149" s="122" t="s">
        <v>388</v>
      </c>
      <c r="B149" s="123">
        <v>221</v>
      </c>
      <c r="C149" s="123">
        <v>2143</v>
      </c>
      <c r="D149" s="123">
        <v>6313</v>
      </c>
      <c r="E149" s="124">
        <v>1</v>
      </c>
      <c r="F149" s="124"/>
      <c r="G149" s="124">
        <v>480</v>
      </c>
      <c r="H149" s="125" t="s">
        <v>949</v>
      </c>
      <c r="I149" s="125" t="s">
        <v>384</v>
      </c>
      <c r="J149" s="125">
        <v>400</v>
      </c>
      <c r="K149" s="125" t="s">
        <v>247</v>
      </c>
      <c r="L149" s="124">
        <v>2020</v>
      </c>
      <c r="M149" s="124">
        <v>2021</v>
      </c>
      <c r="N149" s="126">
        <v>0</v>
      </c>
      <c r="O149" s="126">
        <v>3800000</v>
      </c>
      <c r="P149" s="126">
        <v>0</v>
      </c>
      <c r="Q149" s="126">
        <v>0</v>
      </c>
      <c r="R149" s="126">
        <v>1800000</v>
      </c>
      <c r="S149" s="126">
        <v>0</v>
      </c>
      <c r="T149" s="126">
        <v>1800000</v>
      </c>
      <c r="U149" s="126">
        <v>0</v>
      </c>
      <c r="V149" s="126">
        <v>0</v>
      </c>
      <c r="W149" s="127">
        <v>0</v>
      </c>
    </row>
    <row r="150" spans="1:23" s="55" customFormat="1" ht="24" customHeight="1" thickBot="1" x14ac:dyDescent="0.25">
      <c r="A150" s="67"/>
      <c r="B150" s="63"/>
      <c r="C150" s="63"/>
      <c r="D150" s="63"/>
      <c r="E150" s="56"/>
      <c r="F150" s="221" t="s">
        <v>917</v>
      </c>
      <c r="G150" s="221"/>
      <c r="H150" s="221"/>
      <c r="I150" s="61"/>
      <c r="J150" s="61"/>
      <c r="K150" s="61"/>
      <c r="L150" s="56"/>
      <c r="M150" s="56"/>
      <c r="N150" s="56"/>
      <c r="O150" s="53">
        <f t="shared" ref="O150:W150" si="15">SUM(O143:O149)</f>
        <v>14650000</v>
      </c>
      <c r="P150" s="57">
        <f t="shared" si="15"/>
        <v>0</v>
      </c>
      <c r="Q150" s="57">
        <f t="shared" si="15"/>
        <v>2550000</v>
      </c>
      <c r="R150" s="57">
        <f t="shared" si="15"/>
        <v>9200000</v>
      </c>
      <c r="S150" s="57">
        <f t="shared" si="15"/>
        <v>0</v>
      </c>
      <c r="T150" s="57">
        <f t="shared" si="15"/>
        <v>8350000</v>
      </c>
      <c r="U150" s="57">
        <f t="shared" si="15"/>
        <v>0</v>
      </c>
      <c r="V150" s="57">
        <f t="shared" si="15"/>
        <v>0</v>
      </c>
      <c r="W150" s="58">
        <f t="shared" si="15"/>
        <v>850000</v>
      </c>
    </row>
    <row r="151" spans="1:23" s="55" customFormat="1" ht="24" customHeight="1" x14ac:dyDescent="0.2">
      <c r="A151" s="56"/>
      <c r="B151" s="157"/>
      <c r="C151" s="157"/>
      <c r="D151" s="157"/>
      <c r="E151" s="56"/>
      <c r="F151" s="156"/>
      <c r="G151" s="161"/>
      <c r="H151" s="156"/>
      <c r="I151" s="61"/>
      <c r="J151" s="61"/>
      <c r="K151" s="61"/>
      <c r="L151" s="56"/>
      <c r="M151" s="56"/>
      <c r="N151" s="56"/>
      <c r="O151" s="158"/>
      <c r="P151" s="158"/>
      <c r="Q151" s="158"/>
      <c r="R151" s="158"/>
      <c r="S151" s="158"/>
      <c r="T151" s="158"/>
      <c r="U151" s="158"/>
      <c r="V151" s="158"/>
      <c r="W151" s="158"/>
    </row>
    <row r="152" spans="1:23" s="55" customFormat="1" ht="24" customHeight="1" x14ac:dyDescent="0.2">
      <c r="A152" s="56"/>
      <c r="B152" s="157"/>
      <c r="C152" s="157"/>
      <c r="D152" s="157"/>
      <c r="E152" s="56"/>
      <c r="F152" s="156"/>
      <c r="G152" s="161"/>
      <c r="H152" s="156"/>
      <c r="I152" s="229" t="s">
        <v>948</v>
      </c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</row>
    <row r="153" spans="1:23" s="44" customFormat="1" ht="24" customHeight="1" thickBot="1" x14ac:dyDescent="0.25">
      <c r="A153" s="154"/>
      <c r="B153" s="41"/>
      <c r="C153" s="41"/>
      <c r="D153" s="41"/>
      <c r="E153" s="40"/>
      <c r="F153" s="40"/>
      <c r="G153" s="40"/>
      <c r="H153" s="42"/>
      <c r="I153" s="223" t="s">
        <v>945</v>
      </c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</row>
    <row r="154" spans="1:23" s="91" customFormat="1" ht="24" customHeight="1" x14ac:dyDescent="0.2">
      <c r="A154" s="134" t="s">
        <v>389</v>
      </c>
      <c r="B154" s="135">
        <v>230</v>
      </c>
      <c r="C154" s="135">
        <v>1014</v>
      </c>
      <c r="D154" s="135">
        <v>6121</v>
      </c>
      <c r="E154" s="136">
        <v>1</v>
      </c>
      <c r="F154" s="136">
        <v>8195</v>
      </c>
      <c r="G154" s="136" t="s">
        <v>390</v>
      </c>
      <c r="H154" s="137" t="s">
        <v>391</v>
      </c>
      <c r="I154" s="137" t="s">
        <v>59</v>
      </c>
      <c r="J154" s="137">
        <v>400</v>
      </c>
      <c r="K154" s="137" t="s">
        <v>142</v>
      </c>
      <c r="L154" s="136">
        <v>2015</v>
      </c>
      <c r="M154" s="136">
        <v>2020</v>
      </c>
      <c r="N154" s="138">
        <v>0</v>
      </c>
      <c r="O154" s="138">
        <v>34159980</v>
      </c>
      <c r="P154" s="138">
        <v>1013980</v>
      </c>
      <c r="Q154" s="138">
        <v>18000000</v>
      </c>
      <c r="R154" s="138">
        <v>15146000</v>
      </c>
      <c r="S154" s="138">
        <v>3646000</v>
      </c>
      <c r="T154" s="138">
        <v>11500000</v>
      </c>
      <c r="U154" s="138">
        <v>0</v>
      </c>
      <c r="V154" s="138">
        <v>0</v>
      </c>
      <c r="W154" s="139">
        <v>0</v>
      </c>
    </row>
    <row r="155" spans="1:23" s="91" customFormat="1" ht="24" customHeight="1" x14ac:dyDescent="0.2">
      <c r="A155" s="98" t="s">
        <v>394</v>
      </c>
      <c r="B155" s="99">
        <v>230</v>
      </c>
      <c r="C155" s="99">
        <v>2212</v>
      </c>
      <c r="D155" s="99">
        <v>6121</v>
      </c>
      <c r="E155" s="100">
        <v>2</v>
      </c>
      <c r="F155" s="100">
        <v>3191</v>
      </c>
      <c r="G155" s="100" t="s">
        <v>390</v>
      </c>
      <c r="H155" s="101" t="s">
        <v>116</v>
      </c>
      <c r="I155" s="101" t="s">
        <v>395</v>
      </c>
      <c r="J155" s="101">
        <v>400</v>
      </c>
      <c r="K155" s="101" t="s">
        <v>142</v>
      </c>
      <c r="L155" s="100">
        <v>2016</v>
      </c>
      <c r="M155" s="100">
        <v>2023</v>
      </c>
      <c r="N155" s="102">
        <v>0</v>
      </c>
      <c r="O155" s="102">
        <v>35794993</v>
      </c>
      <c r="P155" s="102">
        <v>152673</v>
      </c>
      <c r="Q155" s="102">
        <v>125000</v>
      </c>
      <c r="R155" s="102">
        <v>1956000</v>
      </c>
      <c r="S155" s="102">
        <v>1000000</v>
      </c>
      <c r="T155" s="102">
        <v>956000</v>
      </c>
      <c r="U155" s="102">
        <v>0</v>
      </c>
      <c r="V155" s="102">
        <v>0</v>
      </c>
      <c r="W155" s="103">
        <v>0</v>
      </c>
    </row>
    <row r="156" spans="1:23" s="91" customFormat="1" ht="24" customHeight="1" x14ac:dyDescent="0.2">
      <c r="A156" s="140" t="s">
        <v>392</v>
      </c>
      <c r="B156" s="141">
        <v>230</v>
      </c>
      <c r="C156" s="141">
        <v>2212</v>
      </c>
      <c r="D156" s="141">
        <v>6121</v>
      </c>
      <c r="E156" s="142">
        <v>4</v>
      </c>
      <c r="F156" s="142">
        <v>3171</v>
      </c>
      <c r="G156" s="142" t="s">
        <v>390</v>
      </c>
      <c r="H156" s="143" t="s">
        <v>393</v>
      </c>
      <c r="I156" s="143" t="s">
        <v>40</v>
      </c>
      <c r="J156" s="143">
        <v>400</v>
      </c>
      <c r="K156" s="143" t="s">
        <v>142</v>
      </c>
      <c r="L156" s="142">
        <v>2015</v>
      </c>
      <c r="M156" s="142">
        <v>2030</v>
      </c>
      <c r="N156" s="144">
        <v>0</v>
      </c>
      <c r="O156" s="144">
        <v>1814231677</v>
      </c>
      <c r="P156" s="144">
        <v>5975574</v>
      </c>
      <c r="Q156" s="144">
        <v>926103</v>
      </c>
      <c r="R156" s="144">
        <v>1330000</v>
      </c>
      <c r="S156" s="144">
        <v>1330000</v>
      </c>
      <c r="T156" s="144">
        <v>0</v>
      </c>
      <c r="U156" s="144">
        <v>0</v>
      </c>
      <c r="V156" s="144">
        <v>0</v>
      </c>
      <c r="W156" s="145">
        <v>0</v>
      </c>
    </row>
    <row r="157" spans="1:23" s="91" customFormat="1" ht="24" customHeight="1" x14ac:dyDescent="0.2">
      <c r="A157" s="98" t="s">
        <v>396</v>
      </c>
      <c r="B157" s="99">
        <v>230</v>
      </c>
      <c r="C157" s="99">
        <v>2212</v>
      </c>
      <c r="D157" s="99">
        <v>6121</v>
      </c>
      <c r="E157" s="100">
        <v>2</v>
      </c>
      <c r="F157" s="100">
        <v>3248</v>
      </c>
      <c r="G157" s="100" t="s">
        <v>390</v>
      </c>
      <c r="H157" s="101" t="s">
        <v>397</v>
      </c>
      <c r="I157" s="101" t="s">
        <v>39</v>
      </c>
      <c r="J157" s="101">
        <v>400</v>
      </c>
      <c r="K157" s="101" t="s">
        <v>142</v>
      </c>
      <c r="L157" s="100">
        <v>2018</v>
      </c>
      <c r="M157" s="100">
        <v>2024</v>
      </c>
      <c r="N157" s="102">
        <v>0</v>
      </c>
      <c r="O157" s="102">
        <v>107047481</v>
      </c>
      <c r="P157" s="102">
        <v>82038</v>
      </c>
      <c r="Q157" s="102">
        <v>784443</v>
      </c>
      <c r="R157" s="102">
        <v>2181000</v>
      </c>
      <c r="S157" s="102">
        <v>181000</v>
      </c>
      <c r="T157" s="102">
        <v>2000000</v>
      </c>
      <c r="U157" s="102">
        <v>0</v>
      </c>
      <c r="V157" s="102">
        <v>0</v>
      </c>
      <c r="W157" s="103">
        <v>0</v>
      </c>
    </row>
    <row r="158" spans="1:23" s="91" customFormat="1" ht="24" customHeight="1" x14ac:dyDescent="0.2">
      <c r="A158" s="98" t="s">
        <v>398</v>
      </c>
      <c r="B158" s="99">
        <v>230</v>
      </c>
      <c r="C158" s="99">
        <v>2212</v>
      </c>
      <c r="D158" s="99">
        <v>6121</v>
      </c>
      <c r="E158" s="100">
        <v>2</v>
      </c>
      <c r="F158" s="100">
        <v>3268</v>
      </c>
      <c r="G158" s="100" t="s">
        <v>390</v>
      </c>
      <c r="H158" s="101" t="s">
        <v>399</v>
      </c>
      <c r="I158" s="101" t="s">
        <v>39</v>
      </c>
      <c r="J158" s="101">
        <v>400</v>
      </c>
      <c r="K158" s="101" t="s">
        <v>165</v>
      </c>
      <c r="L158" s="100">
        <v>2019</v>
      </c>
      <c r="M158" s="100">
        <v>2021</v>
      </c>
      <c r="N158" s="102">
        <v>0</v>
      </c>
      <c r="O158" s="102">
        <v>12293400</v>
      </c>
      <c r="P158" s="102">
        <v>0</v>
      </c>
      <c r="Q158" s="102">
        <v>4646400</v>
      </c>
      <c r="R158" s="102">
        <v>6647000</v>
      </c>
      <c r="S158" s="102">
        <v>4647000</v>
      </c>
      <c r="T158" s="102">
        <v>2000000</v>
      </c>
      <c r="U158" s="102">
        <v>0</v>
      </c>
      <c r="V158" s="102">
        <v>0</v>
      </c>
      <c r="W158" s="103">
        <v>0</v>
      </c>
    </row>
    <row r="159" spans="1:23" s="91" customFormat="1" ht="24" customHeight="1" x14ac:dyDescent="0.2">
      <c r="A159" s="98" t="s">
        <v>400</v>
      </c>
      <c r="B159" s="99">
        <v>230</v>
      </c>
      <c r="C159" s="99">
        <v>2212</v>
      </c>
      <c r="D159" s="99">
        <v>6121</v>
      </c>
      <c r="E159" s="100">
        <v>2</v>
      </c>
      <c r="F159" s="100">
        <v>3235</v>
      </c>
      <c r="G159" s="100" t="s">
        <v>390</v>
      </c>
      <c r="H159" s="101" t="s">
        <v>401</v>
      </c>
      <c r="I159" s="101" t="s">
        <v>35</v>
      </c>
      <c r="J159" s="101">
        <v>400</v>
      </c>
      <c r="K159" s="101" t="s">
        <v>171</v>
      </c>
      <c r="L159" s="100">
        <v>2016</v>
      </c>
      <c r="M159" s="100">
        <v>2026</v>
      </c>
      <c r="N159" s="102">
        <v>0</v>
      </c>
      <c r="O159" s="102">
        <v>145036370</v>
      </c>
      <c r="P159" s="102">
        <v>298870</v>
      </c>
      <c r="Q159" s="102">
        <v>2117500</v>
      </c>
      <c r="R159" s="102">
        <v>4620000</v>
      </c>
      <c r="S159" s="102">
        <v>2120000</v>
      </c>
      <c r="T159" s="102">
        <v>2500000</v>
      </c>
      <c r="U159" s="102">
        <v>0</v>
      </c>
      <c r="V159" s="102">
        <v>0</v>
      </c>
      <c r="W159" s="103">
        <v>0</v>
      </c>
    </row>
    <row r="160" spans="1:23" s="91" customFormat="1" ht="24" customHeight="1" x14ac:dyDescent="0.2">
      <c r="A160" s="98" t="s">
        <v>402</v>
      </c>
      <c r="B160" s="99">
        <v>230</v>
      </c>
      <c r="C160" s="99">
        <v>2212</v>
      </c>
      <c r="D160" s="99">
        <v>6121</v>
      </c>
      <c r="E160" s="100">
        <v>2</v>
      </c>
      <c r="F160" s="100">
        <v>3217</v>
      </c>
      <c r="G160" s="100" t="s">
        <v>390</v>
      </c>
      <c r="H160" s="101" t="s">
        <v>403</v>
      </c>
      <c r="I160" s="101" t="s">
        <v>39</v>
      </c>
      <c r="J160" s="101">
        <v>400</v>
      </c>
      <c r="K160" s="101" t="s">
        <v>142</v>
      </c>
      <c r="L160" s="100">
        <v>2017</v>
      </c>
      <c r="M160" s="100">
        <v>2024</v>
      </c>
      <c r="N160" s="102">
        <v>0</v>
      </c>
      <c r="O160" s="102">
        <v>151979238</v>
      </c>
      <c r="P160" s="102">
        <v>1195238</v>
      </c>
      <c r="Q160" s="102">
        <v>0</v>
      </c>
      <c r="R160" s="102">
        <v>784000</v>
      </c>
      <c r="S160" s="102">
        <v>784000</v>
      </c>
      <c r="T160" s="102">
        <v>0</v>
      </c>
      <c r="U160" s="102">
        <v>0</v>
      </c>
      <c r="V160" s="102">
        <v>0</v>
      </c>
      <c r="W160" s="103">
        <v>0</v>
      </c>
    </row>
    <row r="161" spans="1:23" s="91" customFormat="1" ht="24" customHeight="1" x14ac:dyDescent="0.2">
      <c r="A161" s="92" t="s">
        <v>404</v>
      </c>
      <c r="B161" s="93">
        <v>230</v>
      </c>
      <c r="C161" s="93">
        <v>2212</v>
      </c>
      <c r="D161" s="93">
        <v>6121</v>
      </c>
      <c r="E161" s="94">
        <v>1</v>
      </c>
      <c r="F161" s="94">
        <v>3165</v>
      </c>
      <c r="G161" s="94" t="s">
        <v>390</v>
      </c>
      <c r="H161" s="95" t="s">
        <v>118</v>
      </c>
      <c r="I161" s="95" t="s">
        <v>33</v>
      </c>
      <c r="J161" s="95">
        <v>400</v>
      </c>
      <c r="K161" s="95" t="s">
        <v>142</v>
      </c>
      <c r="L161" s="94">
        <v>2012</v>
      </c>
      <c r="M161" s="94">
        <v>2020</v>
      </c>
      <c r="N161" s="96">
        <v>0</v>
      </c>
      <c r="O161" s="96">
        <v>7197174</v>
      </c>
      <c r="P161" s="96">
        <v>576081</v>
      </c>
      <c r="Q161" s="96">
        <v>621093</v>
      </c>
      <c r="R161" s="96">
        <v>6000000</v>
      </c>
      <c r="S161" s="96">
        <v>0</v>
      </c>
      <c r="T161" s="96">
        <v>6000000</v>
      </c>
      <c r="U161" s="96">
        <v>0</v>
      </c>
      <c r="V161" s="96">
        <v>0</v>
      </c>
      <c r="W161" s="97">
        <v>0</v>
      </c>
    </row>
    <row r="162" spans="1:23" s="91" customFormat="1" ht="24" customHeight="1" x14ac:dyDescent="0.2">
      <c r="A162" s="92" t="s">
        <v>405</v>
      </c>
      <c r="B162" s="93">
        <v>230</v>
      </c>
      <c r="C162" s="93">
        <v>2212</v>
      </c>
      <c r="D162" s="93">
        <v>6121</v>
      </c>
      <c r="E162" s="94">
        <v>1</v>
      </c>
      <c r="F162" s="94">
        <v>3170</v>
      </c>
      <c r="G162" s="94" t="s">
        <v>390</v>
      </c>
      <c r="H162" s="95" t="s">
        <v>406</v>
      </c>
      <c r="I162" s="95" t="s">
        <v>33</v>
      </c>
      <c r="J162" s="95">
        <v>400</v>
      </c>
      <c r="K162" s="95" t="s">
        <v>142</v>
      </c>
      <c r="L162" s="94">
        <v>2016</v>
      </c>
      <c r="M162" s="94">
        <v>2020</v>
      </c>
      <c r="N162" s="96">
        <v>0</v>
      </c>
      <c r="O162" s="96">
        <v>72685725</v>
      </c>
      <c r="P162" s="96">
        <v>957110</v>
      </c>
      <c r="Q162" s="96">
        <v>703615</v>
      </c>
      <c r="R162" s="96">
        <v>71025000</v>
      </c>
      <c r="S162" s="96">
        <v>273000</v>
      </c>
      <c r="T162" s="96">
        <v>70752000</v>
      </c>
      <c r="U162" s="96">
        <v>0</v>
      </c>
      <c r="V162" s="96">
        <v>0</v>
      </c>
      <c r="W162" s="97">
        <v>0</v>
      </c>
    </row>
    <row r="163" spans="1:23" s="91" customFormat="1" ht="24" customHeight="1" x14ac:dyDescent="0.2">
      <c r="A163" s="98" t="s">
        <v>407</v>
      </c>
      <c r="B163" s="99">
        <v>230</v>
      </c>
      <c r="C163" s="99">
        <v>2212</v>
      </c>
      <c r="D163" s="99">
        <v>6121</v>
      </c>
      <c r="E163" s="100">
        <v>2</v>
      </c>
      <c r="F163" s="100">
        <v>3190</v>
      </c>
      <c r="G163" s="100" t="s">
        <v>390</v>
      </c>
      <c r="H163" s="101" t="s">
        <v>117</v>
      </c>
      <c r="I163" s="101" t="s">
        <v>35</v>
      </c>
      <c r="J163" s="101">
        <v>400</v>
      </c>
      <c r="K163" s="101" t="s">
        <v>142</v>
      </c>
      <c r="L163" s="100">
        <v>2016</v>
      </c>
      <c r="M163" s="100">
        <v>2022</v>
      </c>
      <c r="N163" s="102">
        <v>0</v>
      </c>
      <c r="O163" s="102">
        <v>14904700</v>
      </c>
      <c r="P163" s="102">
        <v>248440</v>
      </c>
      <c r="Q163" s="102">
        <v>249260</v>
      </c>
      <c r="R163" s="102">
        <v>1907000</v>
      </c>
      <c r="S163" s="102">
        <v>1235000</v>
      </c>
      <c r="T163" s="102">
        <v>672000</v>
      </c>
      <c r="U163" s="102">
        <v>0</v>
      </c>
      <c r="V163" s="102">
        <v>0</v>
      </c>
      <c r="W163" s="103">
        <v>0</v>
      </c>
    </row>
    <row r="164" spans="1:23" s="91" customFormat="1" ht="24" customHeight="1" x14ac:dyDescent="0.2">
      <c r="A164" s="98" t="s">
        <v>408</v>
      </c>
      <c r="B164" s="99">
        <v>230</v>
      </c>
      <c r="C164" s="99">
        <v>2212</v>
      </c>
      <c r="D164" s="99">
        <v>6121</v>
      </c>
      <c r="E164" s="100">
        <v>2</v>
      </c>
      <c r="F164" s="100">
        <v>3205</v>
      </c>
      <c r="G164" s="100" t="s">
        <v>390</v>
      </c>
      <c r="H164" s="101" t="s">
        <v>115</v>
      </c>
      <c r="I164" s="101" t="s">
        <v>409</v>
      </c>
      <c r="J164" s="101">
        <v>400</v>
      </c>
      <c r="K164" s="101" t="s">
        <v>142</v>
      </c>
      <c r="L164" s="100">
        <v>2017</v>
      </c>
      <c r="M164" s="100">
        <v>2022</v>
      </c>
      <c r="N164" s="102">
        <v>0</v>
      </c>
      <c r="O164" s="102">
        <v>8193100</v>
      </c>
      <c r="P164" s="102">
        <v>0</v>
      </c>
      <c r="Q164" s="102">
        <v>0</v>
      </c>
      <c r="R164" s="102">
        <v>2760000</v>
      </c>
      <c r="S164" s="102">
        <v>2470000</v>
      </c>
      <c r="T164" s="102">
        <v>290000</v>
      </c>
      <c r="U164" s="102">
        <v>0</v>
      </c>
      <c r="V164" s="102">
        <v>0</v>
      </c>
      <c r="W164" s="103">
        <v>0</v>
      </c>
    </row>
    <row r="165" spans="1:23" s="91" customFormat="1" ht="24" customHeight="1" x14ac:dyDescent="0.2">
      <c r="A165" s="92" t="s">
        <v>410</v>
      </c>
      <c r="B165" s="93">
        <v>230</v>
      </c>
      <c r="C165" s="93">
        <v>2212</v>
      </c>
      <c r="D165" s="93">
        <v>6121</v>
      </c>
      <c r="E165" s="94">
        <v>1</v>
      </c>
      <c r="F165" s="94">
        <v>3242</v>
      </c>
      <c r="G165" s="94" t="s">
        <v>390</v>
      </c>
      <c r="H165" s="95" t="s">
        <v>113</v>
      </c>
      <c r="I165" s="95" t="s">
        <v>411</v>
      </c>
      <c r="J165" s="95">
        <v>400</v>
      </c>
      <c r="K165" s="95" t="s">
        <v>163</v>
      </c>
      <c r="L165" s="94">
        <v>2018</v>
      </c>
      <c r="M165" s="94">
        <v>2023</v>
      </c>
      <c r="N165" s="96">
        <v>0</v>
      </c>
      <c r="O165" s="96">
        <v>62583940</v>
      </c>
      <c r="P165" s="96">
        <v>92510</v>
      </c>
      <c r="Q165" s="96">
        <v>584430</v>
      </c>
      <c r="R165" s="96">
        <v>1907000</v>
      </c>
      <c r="S165" s="96">
        <v>1907000</v>
      </c>
      <c r="T165" s="96">
        <v>0</v>
      </c>
      <c r="U165" s="96">
        <v>0</v>
      </c>
      <c r="V165" s="96">
        <v>0</v>
      </c>
      <c r="W165" s="97">
        <v>0</v>
      </c>
    </row>
    <row r="166" spans="1:23" s="91" customFormat="1" ht="24" customHeight="1" x14ac:dyDescent="0.2">
      <c r="A166" s="98" t="s">
        <v>412</v>
      </c>
      <c r="B166" s="99">
        <v>230</v>
      </c>
      <c r="C166" s="99">
        <v>2212</v>
      </c>
      <c r="D166" s="99">
        <v>6121</v>
      </c>
      <c r="E166" s="100">
        <v>2</v>
      </c>
      <c r="F166" s="100">
        <v>3115</v>
      </c>
      <c r="G166" s="100" t="s">
        <v>390</v>
      </c>
      <c r="H166" s="101" t="s">
        <v>119</v>
      </c>
      <c r="I166" s="101" t="s">
        <v>39</v>
      </c>
      <c r="J166" s="101">
        <v>400</v>
      </c>
      <c r="K166" s="101" t="s">
        <v>142</v>
      </c>
      <c r="L166" s="100">
        <v>2012</v>
      </c>
      <c r="M166" s="100">
        <v>2022</v>
      </c>
      <c r="N166" s="102">
        <v>7650000</v>
      </c>
      <c r="O166" s="102">
        <v>10705615</v>
      </c>
      <c r="P166" s="102">
        <v>893315</v>
      </c>
      <c r="Q166" s="102">
        <v>0</v>
      </c>
      <c r="R166" s="102">
        <v>350000</v>
      </c>
      <c r="S166" s="102">
        <v>0</v>
      </c>
      <c r="T166" s="102">
        <v>350000</v>
      </c>
      <c r="U166" s="102">
        <v>0</v>
      </c>
      <c r="V166" s="102">
        <v>0</v>
      </c>
      <c r="W166" s="103">
        <v>0</v>
      </c>
    </row>
    <row r="167" spans="1:23" s="91" customFormat="1" ht="24" customHeight="1" x14ac:dyDescent="0.2">
      <c r="A167" s="92" t="s">
        <v>413</v>
      </c>
      <c r="B167" s="93">
        <v>230</v>
      </c>
      <c r="C167" s="93">
        <v>2212</v>
      </c>
      <c r="D167" s="93">
        <v>6121</v>
      </c>
      <c r="E167" s="94">
        <v>1</v>
      </c>
      <c r="F167" s="94">
        <v>3261</v>
      </c>
      <c r="G167" s="94" t="s">
        <v>390</v>
      </c>
      <c r="H167" s="95" t="s">
        <v>111</v>
      </c>
      <c r="I167" s="95" t="s">
        <v>35</v>
      </c>
      <c r="J167" s="95">
        <v>400</v>
      </c>
      <c r="K167" s="95" t="s">
        <v>171</v>
      </c>
      <c r="L167" s="94">
        <v>2019</v>
      </c>
      <c r="M167" s="94">
        <v>2023</v>
      </c>
      <c r="N167" s="96">
        <v>0</v>
      </c>
      <c r="O167" s="96">
        <v>8568703</v>
      </c>
      <c r="P167" s="96">
        <v>0</v>
      </c>
      <c r="Q167" s="96">
        <v>96703</v>
      </c>
      <c r="R167" s="96">
        <v>472000</v>
      </c>
      <c r="S167" s="96">
        <v>0</v>
      </c>
      <c r="T167" s="96">
        <v>472000</v>
      </c>
      <c r="U167" s="96">
        <v>0</v>
      </c>
      <c r="V167" s="96">
        <v>0</v>
      </c>
      <c r="W167" s="97">
        <v>0</v>
      </c>
    </row>
    <row r="168" spans="1:23" s="91" customFormat="1" ht="24" customHeight="1" x14ac:dyDescent="0.2">
      <c r="A168" s="92" t="s">
        <v>414</v>
      </c>
      <c r="B168" s="93">
        <v>230</v>
      </c>
      <c r="C168" s="93">
        <v>2212</v>
      </c>
      <c r="D168" s="93">
        <v>6121</v>
      </c>
      <c r="E168" s="94">
        <v>1</v>
      </c>
      <c r="F168" s="94">
        <v>7356</v>
      </c>
      <c r="G168" s="94" t="s">
        <v>390</v>
      </c>
      <c r="H168" s="95" t="s">
        <v>415</v>
      </c>
      <c r="I168" s="95" t="s">
        <v>33</v>
      </c>
      <c r="J168" s="95">
        <v>400</v>
      </c>
      <c r="K168" s="95" t="s">
        <v>142</v>
      </c>
      <c r="L168" s="94">
        <v>2011</v>
      </c>
      <c r="M168" s="94">
        <v>2021</v>
      </c>
      <c r="N168" s="96">
        <v>0</v>
      </c>
      <c r="O168" s="96">
        <v>8300000</v>
      </c>
      <c r="P168" s="96">
        <v>0</v>
      </c>
      <c r="Q168" s="96">
        <v>0</v>
      </c>
      <c r="R168" s="96">
        <v>6000000</v>
      </c>
      <c r="S168" s="96">
        <v>1000000</v>
      </c>
      <c r="T168" s="96">
        <v>5000000</v>
      </c>
      <c r="U168" s="96">
        <v>0</v>
      </c>
      <c r="V168" s="96">
        <v>0</v>
      </c>
      <c r="W168" s="97">
        <v>0</v>
      </c>
    </row>
    <row r="169" spans="1:23" s="91" customFormat="1" ht="24" customHeight="1" x14ac:dyDescent="0.2">
      <c r="A169" s="98" t="s">
        <v>416</v>
      </c>
      <c r="B169" s="99">
        <v>230</v>
      </c>
      <c r="C169" s="99">
        <v>2212</v>
      </c>
      <c r="D169" s="99">
        <v>6121</v>
      </c>
      <c r="E169" s="100">
        <v>2</v>
      </c>
      <c r="F169" s="100">
        <v>3209</v>
      </c>
      <c r="G169" s="100" t="s">
        <v>390</v>
      </c>
      <c r="H169" s="101" t="s">
        <v>114</v>
      </c>
      <c r="I169" s="101" t="s">
        <v>39</v>
      </c>
      <c r="J169" s="101">
        <v>400</v>
      </c>
      <c r="K169" s="101" t="s">
        <v>142</v>
      </c>
      <c r="L169" s="100">
        <v>2012</v>
      </c>
      <c r="M169" s="100">
        <v>2023</v>
      </c>
      <c r="N169" s="102">
        <v>45135000</v>
      </c>
      <c r="O169" s="102">
        <v>154802851</v>
      </c>
      <c r="P169" s="102">
        <v>740641</v>
      </c>
      <c r="Q169" s="102">
        <v>10210</v>
      </c>
      <c r="R169" s="102">
        <v>2254000</v>
      </c>
      <c r="S169" s="102">
        <v>2254000</v>
      </c>
      <c r="T169" s="102">
        <v>0</v>
      </c>
      <c r="U169" s="102">
        <v>0</v>
      </c>
      <c r="V169" s="102">
        <v>0</v>
      </c>
      <c r="W169" s="103">
        <v>0</v>
      </c>
    </row>
    <row r="170" spans="1:23" s="91" customFormat="1" ht="24" customHeight="1" x14ac:dyDescent="0.2">
      <c r="A170" s="92" t="s">
        <v>417</v>
      </c>
      <c r="B170" s="93">
        <v>230</v>
      </c>
      <c r="C170" s="93">
        <v>2212</v>
      </c>
      <c r="D170" s="93">
        <v>6121</v>
      </c>
      <c r="E170" s="94">
        <v>1</v>
      </c>
      <c r="F170" s="94">
        <v>3267</v>
      </c>
      <c r="G170" s="94" t="s">
        <v>390</v>
      </c>
      <c r="H170" s="95" t="s">
        <v>418</v>
      </c>
      <c r="I170" s="95" t="s">
        <v>39</v>
      </c>
      <c r="J170" s="95">
        <v>400</v>
      </c>
      <c r="K170" s="95" t="s">
        <v>142</v>
      </c>
      <c r="L170" s="94">
        <v>2019</v>
      </c>
      <c r="M170" s="94">
        <v>2020</v>
      </c>
      <c r="N170" s="96">
        <v>0</v>
      </c>
      <c r="O170" s="96">
        <v>20236000</v>
      </c>
      <c r="P170" s="96">
        <v>0</v>
      </c>
      <c r="Q170" s="96">
        <v>0</v>
      </c>
      <c r="R170" s="96">
        <v>20236000</v>
      </c>
      <c r="S170" s="96">
        <v>500000</v>
      </c>
      <c r="T170" s="96">
        <v>19736000</v>
      </c>
      <c r="U170" s="96">
        <v>0</v>
      </c>
      <c r="V170" s="96">
        <v>0</v>
      </c>
      <c r="W170" s="97">
        <v>0</v>
      </c>
    </row>
    <row r="171" spans="1:23" s="91" customFormat="1" ht="24" customHeight="1" x14ac:dyDescent="0.2">
      <c r="A171" s="92" t="s">
        <v>419</v>
      </c>
      <c r="B171" s="93">
        <v>230</v>
      </c>
      <c r="C171" s="93">
        <v>2212</v>
      </c>
      <c r="D171" s="93">
        <v>6121</v>
      </c>
      <c r="E171" s="94">
        <v>1</v>
      </c>
      <c r="F171" s="94">
        <v>3272</v>
      </c>
      <c r="G171" s="94" t="s">
        <v>390</v>
      </c>
      <c r="H171" s="95" t="s">
        <v>420</v>
      </c>
      <c r="I171" s="95" t="s">
        <v>39</v>
      </c>
      <c r="J171" s="95">
        <v>400</v>
      </c>
      <c r="K171" s="95" t="s">
        <v>142</v>
      </c>
      <c r="L171" s="94">
        <v>2019</v>
      </c>
      <c r="M171" s="94">
        <v>2020</v>
      </c>
      <c r="N171" s="96">
        <v>0</v>
      </c>
      <c r="O171" s="96">
        <v>21313007</v>
      </c>
      <c r="P171" s="96">
        <v>0</v>
      </c>
      <c r="Q171" s="96">
        <v>248007</v>
      </c>
      <c r="R171" s="96">
        <v>1065000</v>
      </c>
      <c r="S171" s="96">
        <v>0</v>
      </c>
      <c r="T171" s="96">
        <v>1065000</v>
      </c>
      <c r="U171" s="96">
        <v>0</v>
      </c>
      <c r="V171" s="96">
        <v>0</v>
      </c>
      <c r="W171" s="97">
        <v>0</v>
      </c>
    </row>
    <row r="172" spans="1:23" s="91" customFormat="1" ht="36" customHeight="1" x14ac:dyDescent="0.2">
      <c r="A172" s="92" t="s">
        <v>421</v>
      </c>
      <c r="B172" s="93">
        <v>230</v>
      </c>
      <c r="C172" s="93">
        <v>2212</v>
      </c>
      <c r="D172" s="93">
        <v>6121</v>
      </c>
      <c r="E172" s="94">
        <v>1</v>
      </c>
      <c r="F172" s="94">
        <v>7332</v>
      </c>
      <c r="G172" s="94" t="s">
        <v>390</v>
      </c>
      <c r="H172" s="95" t="s">
        <v>422</v>
      </c>
      <c r="I172" s="95" t="s">
        <v>42</v>
      </c>
      <c r="J172" s="95">
        <v>400</v>
      </c>
      <c r="K172" s="95" t="s">
        <v>142</v>
      </c>
      <c r="L172" s="94">
        <v>2011</v>
      </c>
      <c r="M172" s="94">
        <v>2021</v>
      </c>
      <c r="N172" s="96">
        <v>0</v>
      </c>
      <c r="O172" s="96">
        <v>68981000</v>
      </c>
      <c r="P172" s="96">
        <v>0</v>
      </c>
      <c r="Q172" s="96">
        <v>30000000</v>
      </c>
      <c r="R172" s="96">
        <v>29381000</v>
      </c>
      <c r="S172" s="96">
        <v>8814000</v>
      </c>
      <c r="T172" s="96">
        <v>20567000</v>
      </c>
      <c r="U172" s="96">
        <v>0</v>
      </c>
      <c r="V172" s="96">
        <v>0</v>
      </c>
      <c r="W172" s="97">
        <v>0</v>
      </c>
    </row>
    <row r="173" spans="1:23" s="91" customFormat="1" ht="36" customHeight="1" x14ac:dyDescent="0.2">
      <c r="A173" s="98" t="s">
        <v>423</v>
      </c>
      <c r="B173" s="99">
        <v>230</v>
      </c>
      <c r="C173" s="99">
        <v>2212</v>
      </c>
      <c r="D173" s="99">
        <v>6121</v>
      </c>
      <c r="E173" s="100">
        <v>2</v>
      </c>
      <c r="F173" s="100">
        <v>3207</v>
      </c>
      <c r="G173" s="100" t="s">
        <v>390</v>
      </c>
      <c r="H173" s="101" t="s">
        <v>424</v>
      </c>
      <c r="I173" s="101" t="s">
        <v>425</v>
      </c>
      <c r="J173" s="101">
        <v>400</v>
      </c>
      <c r="K173" s="101" t="s">
        <v>142</v>
      </c>
      <c r="L173" s="100">
        <v>2016</v>
      </c>
      <c r="M173" s="100">
        <v>2022</v>
      </c>
      <c r="N173" s="102">
        <v>0</v>
      </c>
      <c r="O173" s="102">
        <v>3337311</v>
      </c>
      <c r="P173" s="102">
        <v>0</v>
      </c>
      <c r="Q173" s="102">
        <v>88411</v>
      </c>
      <c r="R173" s="102">
        <v>539000</v>
      </c>
      <c r="S173" s="102">
        <v>300000</v>
      </c>
      <c r="T173" s="102">
        <v>239000</v>
      </c>
      <c r="U173" s="102">
        <v>0</v>
      </c>
      <c r="V173" s="102">
        <v>0</v>
      </c>
      <c r="W173" s="103">
        <v>0</v>
      </c>
    </row>
    <row r="174" spans="1:23" s="91" customFormat="1" ht="36" customHeight="1" x14ac:dyDescent="0.2">
      <c r="A174" s="92" t="s">
        <v>426</v>
      </c>
      <c r="B174" s="93">
        <v>230</v>
      </c>
      <c r="C174" s="93">
        <v>2212</v>
      </c>
      <c r="D174" s="93">
        <v>6121</v>
      </c>
      <c r="E174" s="94">
        <v>1</v>
      </c>
      <c r="F174" s="94">
        <v>3260</v>
      </c>
      <c r="G174" s="94" t="s">
        <v>390</v>
      </c>
      <c r="H174" s="95" t="s">
        <v>112</v>
      </c>
      <c r="I174" s="95" t="s">
        <v>33</v>
      </c>
      <c r="J174" s="95">
        <v>400</v>
      </c>
      <c r="K174" s="95" t="s">
        <v>142</v>
      </c>
      <c r="L174" s="94">
        <v>2018</v>
      </c>
      <c r="M174" s="94">
        <v>2020</v>
      </c>
      <c r="N174" s="96">
        <v>0</v>
      </c>
      <c r="O174" s="96">
        <v>35200000</v>
      </c>
      <c r="P174" s="96">
        <v>0</v>
      </c>
      <c r="Q174" s="96">
        <v>0</v>
      </c>
      <c r="R174" s="96">
        <v>35200000</v>
      </c>
      <c r="S174" s="96">
        <v>0</v>
      </c>
      <c r="T174" s="96">
        <v>0</v>
      </c>
      <c r="U174" s="96">
        <v>35200000</v>
      </c>
      <c r="V174" s="96">
        <v>0</v>
      </c>
      <c r="W174" s="97">
        <v>0</v>
      </c>
    </row>
    <row r="175" spans="1:23" s="91" customFormat="1" ht="48" customHeight="1" x14ac:dyDescent="0.2">
      <c r="A175" s="92" t="s">
        <v>427</v>
      </c>
      <c r="B175" s="93">
        <v>230</v>
      </c>
      <c r="C175" s="93">
        <v>2212</v>
      </c>
      <c r="D175" s="93">
        <v>6121</v>
      </c>
      <c r="E175" s="94">
        <v>1</v>
      </c>
      <c r="F175" s="94">
        <v>3206</v>
      </c>
      <c r="G175" s="94" t="s">
        <v>390</v>
      </c>
      <c r="H175" s="95" t="s">
        <v>428</v>
      </c>
      <c r="I175" s="95" t="s">
        <v>45</v>
      </c>
      <c r="J175" s="95">
        <v>400</v>
      </c>
      <c r="K175" s="95" t="s">
        <v>142</v>
      </c>
      <c r="L175" s="94">
        <v>2017</v>
      </c>
      <c r="M175" s="94">
        <v>2022</v>
      </c>
      <c r="N175" s="96">
        <v>0</v>
      </c>
      <c r="O175" s="96">
        <v>34264320</v>
      </c>
      <c r="P175" s="96">
        <v>661636</v>
      </c>
      <c r="Q175" s="96">
        <v>0</v>
      </c>
      <c r="R175" s="96">
        <v>2869000</v>
      </c>
      <c r="S175" s="96">
        <v>2869000</v>
      </c>
      <c r="T175" s="96">
        <v>0</v>
      </c>
      <c r="U175" s="96">
        <v>0</v>
      </c>
      <c r="V175" s="96">
        <v>0</v>
      </c>
      <c r="W175" s="97">
        <v>0</v>
      </c>
    </row>
    <row r="176" spans="1:23" s="91" customFormat="1" ht="24" customHeight="1" x14ac:dyDescent="0.2">
      <c r="A176" s="98" t="s">
        <v>430</v>
      </c>
      <c r="B176" s="99">
        <v>230</v>
      </c>
      <c r="C176" s="99">
        <v>2219</v>
      </c>
      <c r="D176" s="99">
        <v>6121</v>
      </c>
      <c r="E176" s="100">
        <v>2</v>
      </c>
      <c r="F176" s="100">
        <v>3239</v>
      </c>
      <c r="G176" s="100" t="s">
        <v>390</v>
      </c>
      <c r="H176" s="101" t="s">
        <v>96</v>
      </c>
      <c r="I176" s="101" t="s">
        <v>39</v>
      </c>
      <c r="J176" s="101">
        <v>400</v>
      </c>
      <c r="K176" s="101" t="s">
        <v>142</v>
      </c>
      <c r="L176" s="100">
        <v>2018</v>
      </c>
      <c r="M176" s="100">
        <v>2021</v>
      </c>
      <c r="N176" s="102">
        <v>0</v>
      </c>
      <c r="O176" s="102">
        <v>35778498</v>
      </c>
      <c r="P176" s="102">
        <v>2941498</v>
      </c>
      <c r="Q176" s="102">
        <v>0</v>
      </c>
      <c r="R176" s="102">
        <v>2837000</v>
      </c>
      <c r="S176" s="102">
        <v>581000</v>
      </c>
      <c r="T176" s="102">
        <v>2256000</v>
      </c>
      <c r="U176" s="102">
        <v>0</v>
      </c>
      <c r="V176" s="102">
        <v>0</v>
      </c>
      <c r="W176" s="103">
        <v>0</v>
      </c>
    </row>
    <row r="177" spans="1:23" s="91" customFormat="1" ht="24" customHeight="1" x14ac:dyDescent="0.2">
      <c r="A177" s="98" t="s">
        <v>431</v>
      </c>
      <c r="B177" s="99">
        <v>230</v>
      </c>
      <c r="C177" s="99">
        <v>2219</v>
      </c>
      <c r="D177" s="99">
        <v>6121</v>
      </c>
      <c r="E177" s="100">
        <v>2</v>
      </c>
      <c r="F177" s="100">
        <v>3215</v>
      </c>
      <c r="G177" s="100" t="s">
        <v>390</v>
      </c>
      <c r="H177" s="101" t="s">
        <v>432</v>
      </c>
      <c r="I177" s="101" t="s">
        <v>39</v>
      </c>
      <c r="J177" s="101">
        <v>400</v>
      </c>
      <c r="K177" s="101" t="s">
        <v>142</v>
      </c>
      <c r="L177" s="100">
        <v>2019</v>
      </c>
      <c r="M177" s="100">
        <v>2022</v>
      </c>
      <c r="N177" s="102">
        <v>0</v>
      </c>
      <c r="O177" s="102">
        <v>15460000</v>
      </c>
      <c r="P177" s="102">
        <v>0</v>
      </c>
      <c r="Q177" s="102">
        <v>0</v>
      </c>
      <c r="R177" s="102">
        <v>1960000</v>
      </c>
      <c r="S177" s="102">
        <v>0</v>
      </c>
      <c r="T177" s="102">
        <v>1960000</v>
      </c>
      <c r="U177" s="102">
        <v>0</v>
      </c>
      <c r="V177" s="102">
        <v>0</v>
      </c>
      <c r="W177" s="103">
        <v>0</v>
      </c>
    </row>
    <row r="178" spans="1:23" s="91" customFormat="1" ht="24" customHeight="1" x14ac:dyDescent="0.2">
      <c r="A178" s="92" t="s">
        <v>429</v>
      </c>
      <c r="B178" s="93">
        <v>230</v>
      </c>
      <c r="C178" s="93">
        <v>2219</v>
      </c>
      <c r="D178" s="93">
        <v>6121</v>
      </c>
      <c r="E178" s="94">
        <v>1</v>
      </c>
      <c r="F178" s="94">
        <v>3192</v>
      </c>
      <c r="G178" s="94" t="s">
        <v>390</v>
      </c>
      <c r="H178" s="95" t="s">
        <v>94</v>
      </c>
      <c r="I178" s="95" t="s">
        <v>35</v>
      </c>
      <c r="J178" s="95">
        <v>400</v>
      </c>
      <c r="K178" s="95" t="s">
        <v>274</v>
      </c>
      <c r="L178" s="94">
        <v>2015</v>
      </c>
      <c r="M178" s="94">
        <v>2023</v>
      </c>
      <c r="N178" s="96">
        <v>0</v>
      </c>
      <c r="O178" s="96">
        <v>84091214</v>
      </c>
      <c r="P178" s="96">
        <v>1199413</v>
      </c>
      <c r="Q178" s="96">
        <v>391801</v>
      </c>
      <c r="R178" s="96">
        <v>3500000</v>
      </c>
      <c r="S178" s="96">
        <v>0</v>
      </c>
      <c r="T178" s="96">
        <v>3500000</v>
      </c>
      <c r="U178" s="96">
        <v>0</v>
      </c>
      <c r="V178" s="96">
        <v>0</v>
      </c>
      <c r="W178" s="97">
        <v>0</v>
      </c>
    </row>
    <row r="179" spans="1:23" s="91" customFormat="1" ht="24" customHeight="1" x14ac:dyDescent="0.2">
      <c r="A179" s="98" t="s">
        <v>435</v>
      </c>
      <c r="B179" s="99">
        <v>230</v>
      </c>
      <c r="C179" s="99">
        <v>2219</v>
      </c>
      <c r="D179" s="99">
        <v>6121</v>
      </c>
      <c r="E179" s="100">
        <v>2</v>
      </c>
      <c r="F179" s="100">
        <v>3179</v>
      </c>
      <c r="G179" s="100" t="s">
        <v>390</v>
      </c>
      <c r="H179" s="101" t="s">
        <v>100</v>
      </c>
      <c r="I179" s="101" t="s">
        <v>39</v>
      </c>
      <c r="J179" s="101">
        <v>400</v>
      </c>
      <c r="K179" s="101" t="s">
        <v>175</v>
      </c>
      <c r="L179" s="100">
        <v>2016</v>
      </c>
      <c r="M179" s="100">
        <v>2021</v>
      </c>
      <c r="N179" s="102">
        <v>0</v>
      </c>
      <c r="O179" s="102">
        <v>27347729</v>
      </c>
      <c r="P179" s="102">
        <v>2358328</v>
      </c>
      <c r="Q179" s="102">
        <v>74200</v>
      </c>
      <c r="R179" s="102">
        <v>2397000</v>
      </c>
      <c r="S179" s="102">
        <v>1575000</v>
      </c>
      <c r="T179" s="102">
        <v>822000</v>
      </c>
      <c r="U179" s="102">
        <v>0</v>
      </c>
      <c r="V179" s="102">
        <v>0</v>
      </c>
      <c r="W179" s="103">
        <v>0</v>
      </c>
    </row>
    <row r="180" spans="1:23" s="91" customFormat="1" ht="24" customHeight="1" x14ac:dyDescent="0.2">
      <c r="A180" s="140" t="s">
        <v>436</v>
      </c>
      <c r="B180" s="141">
        <v>230</v>
      </c>
      <c r="C180" s="141">
        <v>2219</v>
      </c>
      <c r="D180" s="141">
        <v>6121</v>
      </c>
      <c r="E180" s="142">
        <v>3</v>
      </c>
      <c r="F180" s="142">
        <v>3154</v>
      </c>
      <c r="G180" s="142" t="s">
        <v>390</v>
      </c>
      <c r="H180" s="143" t="s">
        <v>104</v>
      </c>
      <c r="I180" s="143" t="s">
        <v>437</v>
      </c>
      <c r="J180" s="143">
        <v>400</v>
      </c>
      <c r="K180" s="143" t="s">
        <v>142</v>
      </c>
      <c r="L180" s="142">
        <v>2014</v>
      </c>
      <c r="M180" s="142">
        <v>2023</v>
      </c>
      <c r="N180" s="144">
        <v>0</v>
      </c>
      <c r="O180" s="144">
        <v>16131632</v>
      </c>
      <c r="P180" s="144">
        <v>274632</v>
      </c>
      <c r="Q180" s="144">
        <v>0</v>
      </c>
      <c r="R180" s="144">
        <v>857000</v>
      </c>
      <c r="S180" s="144">
        <v>679000</v>
      </c>
      <c r="T180" s="144">
        <v>178000</v>
      </c>
      <c r="U180" s="144">
        <v>0</v>
      </c>
      <c r="V180" s="144">
        <v>0</v>
      </c>
      <c r="W180" s="145">
        <v>0</v>
      </c>
    </row>
    <row r="181" spans="1:23" s="91" customFormat="1" ht="24" customHeight="1" x14ac:dyDescent="0.2">
      <c r="A181" s="92" t="s">
        <v>870</v>
      </c>
      <c r="B181" s="93">
        <v>230</v>
      </c>
      <c r="C181" s="93">
        <v>2219</v>
      </c>
      <c r="D181" s="93">
        <v>6121</v>
      </c>
      <c r="E181" s="94">
        <v>1</v>
      </c>
      <c r="F181" s="94">
        <v>3277</v>
      </c>
      <c r="G181" s="94" t="s">
        <v>390</v>
      </c>
      <c r="H181" s="95" t="s">
        <v>871</v>
      </c>
      <c r="I181" s="95" t="s">
        <v>39</v>
      </c>
      <c r="J181" s="95">
        <v>400</v>
      </c>
      <c r="K181" s="95" t="s">
        <v>142</v>
      </c>
      <c r="L181" s="94">
        <v>2019</v>
      </c>
      <c r="M181" s="94">
        <v>2022</v>
      </c>
      <c r="N181" s="96">
        <v>0</v>
      </c>
      <c r="O181" s="96">
        <v>468206000</v>
      </c>
      <c r="P181" s="96">
        <v>0</v>
      </c>
      <c r="Q181" s="96">
        <v>2206000</v>
      </c>
      <c r="R181" s="96">
        <v>8000000</v>
      </c>
      <c r="S181" s="96">
        <v>0</v>
      </c>
      <c r="T181" s="96">
        <v>8000000</v>
      </c>
      <c r="U181" s="96">
        <v>0</v>
      </c>
      <c r="V181" s="96">
        <v>0</v>
      </c>
      <c r="W181" s="97">
        <v>0</v>
      </c>
    </row>
    <row r="182" spans="1:23" s="91" customFormat="1" ht="24" customHeight="1" x14ac:dyDescent="0.2">
      <c r="A182" s="92" t="s">
        <v>438</v>
      </c>
      <c r="B182" s="93">
        <v>230</v>
      </c>
      <c r="C182" s="93">
        <v>2219</v>
      </c>
      <c r="D182" s="93">
        <v>6121</v>
      </c>
      <c r="E182" s="94">
        <v>1</v>
      </c>
      <c r="F182" s="94">
        <v>3091</v>
      </c>
      <c r="G182" s="94" t="s">
        <v>390</v>
      </c>
      <c r="H182" s="95" t="s">
        <v>110</v>
      </c>
      <c r="I182" s="95" t="s">
        <v>439</v>
      </c>
      <c r="J182" s="95">
        <v>400</v>
      </c>
      <c r="K182" s="95" t="s">
        <v>142</v>
      </c>
      <c r="L182" s="94">
        <v>2010</v>
      </c>
      <c r="M182" s="94">
        <v>2023</v>
      </c>
      <c r="N182" s="96">
        <v>0</v>
      </c>
      <c r="O182" s="96">
        <v>144240009</v>
      </c>
      <c r="P182" s="96">
        <v>2640349</v>
      </c>
      <c r="Q182" s="96">
        <v>297660</v>
      </c>
      <c r="R182" s="96">
        <v>1302000</v>
      </c>
      <c r="S182" s="96">
        <v>802000</v>
      </c>
      <c r="T182" s="96">
        <v>500000</v>
      </c>
      <c r="U182" s="96">
        <v>0</v>
      </c>
      <c r="V182" s="96">
        <v>0</v>
      </c>
      <c r="W182" s="97">
        <v>0</v>
      </c>
    </row>
    <row r="183" spans="1:23" s="91" customFormat="1" ht="24" customHeight="1" x14ac:dyDescent="0.2">
      <c r="A183" s="98" t="s">
        <v>872</v>
      </c>
      <c r="B183" s="99">
        <v>230</v>
      </c>
      <c r="C183" s="99">
        <v>2219</v>
      </c>
      <c r="D183" s="99">
        <v>6121</v>
      </c>
      <c r="E183" s="100">
        <v>2</v>
      </c>
      <c r="F183" s="100">
        <v>3279</v>
      </c>
      <c r="G183" s="100" t="s">
        <v>390</v>
      </c>
      <c r="H183" s="101" t="s">
        <v>154</v>
      </c>
      <c r="I183" s="101" t="s">
        <v>39</v>
      </c>
      <c r="J183" s="101">
        <v>400</v>
      </c>
      <c r="K183" s="101" t="s">
        <v>142</v>
      </c>
      <c r="L183" s="100">
        <v>2019</v>
      </c>
      <c r="M183" s="100">
        <v>2023</v>
      </c>
      <c r="N183" s="102">
        <v>0</v>
      </c>
      <c r="O183" s="102">
        <v>1735950</v>
      </c>
      <c r="P183" s="102">
        <v>0</v>
      </c>
      <c r="Q183" s="102">
        <v>235950</v>
      </c>
      <c r="R183" s="102">
        <v>1500000</v>
      </c>
      <c r="S183" s="102">
        <v>0</v>
      </c>
      <c r="T183" s="102">
        <v>1500000</v>
      </c>
      <c r="U183" s="102">
        <v>0</v>
      </c>
      <c r="V183" s="102">
        <v>0</v>
      </c>
      <c r="W183" s="103">
        <v>0</v>
      </c>
    </row>
    <row r="184" spans="1:23" s="91" customFormat="1" ht="24" customHeight="1" x14ac:dyDescent="0.2">
      <c r="A184" s="98" t="s">
        <v>440</v>
      </c>
      <c r="B184" s="99">
        <v>230</v>
      </c>
      <c r="C184" s="99">
        <v>2219</v>
      </c>
      <c r="D184" s="99">
        <v>6121</v>
      </c>
      <c r="E184" s="100">
        <v>2</v>
      </c>
      <c r="F184" s="100">
        <v>3138</v>
      </c>
      <c r="G184" s="100" t="s">
        <v>390</v>
      </c>
      <c r="H184" s="101" t="s">
        <v>106</v>
      </c>
      <c r="I184" s="101" t="s">
        <v>425</v>
      </c>
      <c r="J184" s="101">
        <v>400</v>
      </c>
      <c r="K184" s="101" t="s">
        <v>142</v>
      </c>
      <c r="L184" s="100">
        <v>2012</v>
      </c>
      <c r="M184" s="100">
        <v>2021</v>
      </c>
      <c r="N184" s="102">
        <v>0</v>
      </c>
      <c r="O184" s="102">
        <v>11269769</v>
      </c>
      <c r="P184" s="102">
        <v>588769</v>
      </c>
      <c r="Q184" s="102">
        <v>0</v>
      </c>
      <c r="R184" s="102">
        <v>3681000</v>
      </c>
      <c r="S184" s="102">
        <v>0</v>
      </c>
      <c r="T184" s="102">
        <v>3681000</v>
      </c>
      <c r="U184" s="102">
        <v>0</v>
      </c>
      <c r="V184" s="102">
        <v>0</v>
      </c>
      <c r="W184" s="103">
        <v>0</v>
      </c>
    </row>
    <row r="185" spans="1:23" s="91" customFormat="1" ht="24" customHeight="1" x14ac:dyDescent="0.2">
      <c r="A185" s="92" t="s">
        <v>441</v>
      </c>
      <c r="B185" s="93">
        <v>230</v>
      </c>
      <c r="C185" s="93">
        <v>2219</v>
      </c>
      <c r="D185" s="93">
        <v>6121</v>
      </c>
      <c r="E185" s="94">
        <v>1</v>
      </c>
      <c r="F185" s="94">
        <v>3193</v>
      </c>
      <c r="G185" s="94" t="s">
        <v>390</v>
      </c>
      <c r="H185" s="95" t="s">
        <v>873</v>
      </c>
      <c r="I185" s="95" t="s">
        <v>37</v>
      </c>
      <c r="J185" s="95">
        <v>400</v>
      </c>
      <c r="K185" s="95" t="s">
        <v>442</v>
      </c>
      <c r="L185" s="94">
        <v>2017</v>
      </c>
      <c r="M185" s="94">
        <v>2023</v>
      </c>
      <c r="N185" s="96">
        <v>0</v>
      </c>
      <c r="O185" s="96">
        <v>132328500</v>
      </c>
      <c r="P185" s="96">
        <v>1000000</v>
      </c>
      <c r="Q185" s="96">
        <v>1028500</v>
      </c>
      <c r="R185" s="96">
        <v>1200000</v>
      </c>
      <c r="S185" s="96">
        <v>0</v>
      </c>
      <c r="T185" s="96">
        <v>1200000</v>
      </c>
      <c r="U185" s="96">
        <v>0</v>
      </c>
      <c r="V185" s="96">
        <v>0</v>
      </c>
      <c r="W185" s="97">
        <v>0</v>
      </c>
    </row>
    <row r="186" spans="1:23" s="91" customFormat="1" ht="24" customHeight="1" x14ac:dyDescent="0.2">
      <c r="A186" s="98" t="s">
        <v>443</v>
      </c>
      <c r="B186" s="99">
        <v>230</v>
      </c>
      <c r="C186" s="99">
        <v>2219</v>
      </c>
      <c r="D186" s="99">
        <v>6121</v>
      </c>
      <c r="E186" s="100">
        <v>2</v>
      </c>
      <c r="F186" s="100">
        <v>3176</v>
      </c>
      <c r="G186" s="100" t="s">
        <v>390</v>
      </c>
      <c r="H186" s="101" t="s">
        <v>102</v>
      </c>
      <c r="I186" s="101" t="s">
        <v>45</v>
      </c>
      <c r="J186" s="101">
        <v>400</v>
      </c>
      <c r="K186" s="101" t="s">
        <v>142</v>
      </c>
      <c r="L186" s="100">
        <v>2014</v>
      </c>
      <c r="M186" s="100">
        <v>2023</v>
      </c>
      <c r="N186" s="102">
        <v>0</v>
      </c>
      <c r="O186" s="102">
        <v>12291640</v>
      </c>
      <c r="P186" s="102">
        <v>323070</v>
      </c>
      <c r="Q186" s="102">
        <v>504570</v>
      </c>
      <c r="R186" s="102">
        <v>100000</v>
      </c>
      <c r="S186" s="102">
        <v>0</v>
      </c>
      <c r="T186" s="102">
        <v>100000</v>
      </c>
      <c r="U186" s="102">
        <v>0</v>
      </c>
      <c r="V186" s="102">
        <v>0</v>
      </c>
      <c r="W186" s="103">
        <v>0</v>
      </c>
    </row>
    <row r="187" spans="1:23" s="91" customFormat="1" ht="24" customHeight="1" x14ac:dyDescent="0.2">
      <c r="A187" s="98" t="s">
        <v>444</v>
      </c>
      <c r="B187" s="99">
        <v>230</v>
      </c>
      <c r="C187" s="99">
        <v>2219</v>
      </c>
      <c r="D187" s="99">
        <v>6121</v>
      </c>
      <c r="E187" s="100">
        <v>2</v>
      </c>
      <c r="F187" s="100">
        <v>3185</v>
      </c>
      <c r="G187" s="100" t="s">
        <v>390</v>
      </c>
      <c r="H187" s="101" t="s">
        <v>99</v>
      </c>
      <c r="I187" s="101" t="s">
        <v>445</v>
      </c>
      <c r="J187" s="101">
        <v>400</v>
      </c>
      <c r="K187" s="101" t="s">
        <v>142</v>
      </c>
      <c r="L187" s="100">
        <v>2015</v>
      </c>
      <c r="M187" s="100">
        <v>2022</v>
      </c>
      <c r="N187" s="102">
        <v>0</v>
      </c>
      <c r="O187" s="102">
        <v>22381847</v>
      </c>
      <c r="P187" s="102">
        <v>763510</v>
      </c>
      <c r="Q187" s="102">
        <v>0</v>
      </c>
      <c r="R187" s="102">
        <v>1034000</v>
      </c>
      <c r="S187" s="102">
        <v>984000</v>
      </c>
      <c r="T187" s="102">
        <v>50000</v>
      </c>
      <c r="U187" s="102">
        <v>0</v>
      </c>
      <c r="V187" s="102">
        <v>0</v>
      </c>
      <c r="W187" s="103">
        <v>0</v>
      </c>
    </row>
    <row r="188" spans="1:23" s="91" customFormat="1" ht="24" customHeight="1" x14ac:dyDescent="0.2">
      <c r="A188" s="98" t="s">
        <v>446</v>
      </c>
      <c r="B188" s="99">
        <v>230</v>
      </c>
      <c r="C188" s="99">
        <v>2219</v>
      </c>
      <c r="D188" s="99">
        <v>6121</v>
      </c>
      <c r="E188" s="100">
        <v>2</v>
      </c>
      <c r="F188" s="100">
        <v>3274</v>
      </c>
      <c r="G188" s="100" t="s">
        <v>390</v>
      </c>
      <c r="H188" s="101" t="s">
        <v>447</v>
      </c>
      <c r="I188" s="101" t="s">
        <v>35</v>
      </c>
      <c r="J188" s="101">
        <v>400</v>
      </c>
      <c r="K188" s="101" t="s">
        <v>142</v>
      </c>
      <c r="L188" s="100">
        <v>2019</v>
      </c>
      <c r="M188" s="100">
        <v>2021</v>
      </c>
      <c r="N188" s="102">
        <v>0</v>
      </c>
      <c r="O188" s="102">
        <v>13236435</v>
      </c>
      <c r="P188" s="102">
        <v>0</v>
      </c>
      <c r="Q188" s="102">
        <v>6435</v>
      </c>
      <c r="R188" s="102">
        <v>1130000</v>
      </c>
      <c r="S188" s="102">
        <v>0</v>
      </c>
      <c r="T188" s="102">
        <v>1130000</v>
      </c>
      <c r="U188" s="102">
        <v>0</v>
      </c>
      <c r="V188" s="102">
        <v>0</v>
      </c>
      <c r="W188" s="103">
        <v>0</v>
      </c>
    </row>
    <row r="189" spans="1:23" s="91" customFormat="1" ht="24" customHeight="1" x14ac:dyDescent="0.2">
      <c r="A189" s="92" t="s">
        <v>448</v>
      </c>
      <c r="B189" s="93">
        <v>230</v>
      </c>
      <c r="C189" s="93">
        <v>2219</v>
      </c>
      <c r="D189" s="93">
        <v>6121</v>
      </c>
      <c r="E189" s="94">
        <v>1</v>
      </c>
      <c r="F189" s="94">
        <v>3227</v>
      </c>
      <c r="G189" s="94" t="s">
        <v>390</v>
      </c>
      <c r="H189" s="95" t="s">
        <v>98</v>
      </c>
      <c r="I189" s="95" t="s">
        <v>33</v>
      </c>
      <c r="J189" s="95">
        <v>400</v>
      </c>
      <c r="K189" s="95" t="s">
        <v>142</v>
      </c>
      <c r="L189" s="94">
        <v>2018</v>
      </c>
      <c r="M189" s="94">
        <v>2022</v>
      </c>
      <c r="N189" s="96">
        <v>0</v>
      </c>
      <c r="O189" s="96">
        <v>102954134</v>
      </c>
      <c r="P189" s="96">
        <v>451850</v>
      </c>
      <c r="Q189" s="96">
        <v>353284</v>
      </c>
      <c r="R189" s="96">
        <v>2149000</v>
      </c>
      <c r="S189" s="96">
        <v>949000</v>
      </c>
      <c r="T189" s="96">
        <v>1200000</v>
      </c>
      <c r="U189" s="96">
        <v>0</v>
      </c>
      <c r="V189" s="96">
        <v>0</v>
      </c>
      <c r="W189" s="97">
        <v>0</v>
      </c>
    </row>
    <row r="190" spans="1:23" s="91" customFormat="1" ht="24" customHeight="1" x14ac:dyDescent="0.2">
      <c r="A190" s="92" t="s">
        <v>449</v>
      </c>
      <c r="B190" s="93">
        <v>230</v>
      </c>
      <c r="C190" s="93">
        <v>2219</v>
      </c>
      <c r="D190" s="93">
        <v>6121</v>
      </c>
      <c r="E190" s="94">
        <v>1</v>
      </c>
      <c r="F190" s="94">
        <v>3155</v>
      </c>
      <c r="G190" s="94" t="s">
        <v>390</v>
      </c>
      <c r="H190" s="95" t="s">
        <v>103</v>
      </c>
      <c r="I190" s="95" t="s">
        <v>450</v>
      </c>
      <c r="J190" s="95">
        <v>400</v>
      </c>
      <c r="K190" s="95" t="s">
        <v>142</v>
      </c>
      <c r="L190" s="94">
        <v>2014</v>
      </c>
      <c r="M190" s="94">
        <v>2020</v>
      </c>
      <c r="N190" s="96">
        <v>0</v>
      </c>
      <c r="O190" s="96">
        <v>15156879</v>
      </c>
      <c r="P190" s="96">
        <v>513879</v>
      </c>
      <c r="Q190" s="96">
        <v>693000</v>
      </c>
      <c r="R190" s="96">
        <v>13950000</v>
      </c>
      <c r="S190" s="96">
        <v>2450000</v>
      </c>
      <c r="T190" s="96">
        <v>11500000</v>
      </c>
      <c r="U190" s="96">
        <v>0</v>
      </c>
      <c r="V190" s="96">
        <v>0</v>
      </c>
      <c r="W190" s="97">
        <v>0</v>
      </c>
    </row>
    <row r="191" spans="1:23" s="91" customFormat="1" ht="24" customHeight="1" x14ac:dyDescent="0.2">
      <c r="A191" s="98" t="s">
        <v>451</v>
      </c>
      <c r="B191" s="99">
        <v>230</v>
      </c>
      <c r="C191" s="99">
        <v>2219</v>
      </c>
      <c r="D191" s="99">
        <v>6121</v>
      </c>
      <c r="E191" s="100">
        <v>2</v>
      </c>
      <c r="F191" s="100">
        <v>3153</v>
      </c>
      <c r="G191" s="100" t="s">
        <v>390</v>
      </c>
      <c r="H191" s="101" t="s">
        <v>105</v>
      </c>
      <c r="I191" s="101" t="s">
        <v>45</v>
      </c>
      <c r="J191" s="101">
        <v>400</v>
      </c>
      <c r="K191" s="101" t="s">
        <v>142</v>
      </c>
      <c r="L191" s="100">
        <v>2013</v>
      </c>
      <c r="M191" s="100">
        <v>2021</v>
      </c>
      <c r="N191" s="102">
        <v>0</v>
      </c>
      <c r="O191" s="102">
        <v>9139343</v>
      </c>
      <c r="P191" s="102">
        <v>843363</v>
      </c>
      <c r="Q191" s="102">
        <v>45980</v>
      </c>
      <c r="R191" s="102">
        <v>50000</v>
      </c>
      <c r="S191" s="102">
        <v>0</v>
      </c>
      <c r="T191" s="102">
        <v>50000</v>
      </c>
      <c r="U191" s="102">
        <v>0</v>
      </c>
      <c r="V191" s="102">
        <v>0</v>
      </c>
      <c r="W191" s="103">
        <v>0</v>
      </c>
    </row>
    <row r="192" spans="1:23" s="91" customFormat="1" ht="24" customHeight="1" x14ac:dyDescent="0.2">
      <c r="A192" s="98" t="s">
        <v>452</v>
      </c>
      <c r="B192" s="99">
        <v>230</v>
      </c>
      <c r="C192" s="99">
        <v>2219</v>
      </c>
      <c r="D192" s="99">
        <v>6121</v>
      </c>
      <c r="E192" s="100">
        <v>2</v>
      </c>
      <c r="F192" s="100">
        <v>3097</v>
      </c>
      <c r="G192" s="100" t="s">
        <v>390</v>
      </c>
      <c r="H192" s="101" t="s">
        <v>109</v>
      </c>
      <c r="I192" s="101" t="s">
        <v>33</v>
      </c>
      <c r="J192" s="101">
        <v>400</v>
      </c>
      <c r="K192" s="101" t="s">
        <v>142</v>
      </c>
      <c r="L192" s="100">
        <v>2011</v>
      </c>
      <c r="M192" s="100">
        <v>2021</v>
      </c>
      <c r="N192" s="102">
        <v>0</v>
      </c>
      <c r="O192" s="102">
        <v>12583851</v>
      </c>
      <c r="P192" s="102">
        <v>1336868</v>
      </c>
      <c r="Q192" s="102">
        <v>389983</v>
      </c>
      <c r="R192" s="102">
        <v>357000</v>
      </c>
      <c r="S192" s="102">
        <v>307000</v>
      </c>
      <c r="T192" s="102">
        <v>50000</v>
      </c>
      <c r="U192" s="102">
        <v>0</v>
      </c>
      <c r="V192" s="102">
        <v>0</v>
      </c>
      <c r="W192" s="103">
        <v>0</v>
      </c>
    </row>
    <row r="193" spans="1:23" s="91" customFormat="1" ht="24" customHeight="1" x14ac:dyDescent="0.2">
      <c r="A193" s="98" t="s">
        <v>453</v>
      </c>
      <c r="B193" s="99">
        <v>230</v>
      </c>
      <c r="C193" s="99">
        <v>2219</v>
      </c>
      <c r="D193" s="99">
        <v>6121</v>
      </c>
      <c r="E193" s="100">
        <v>2</v>
      </c>
      <c r="F193" s="100">
        <v>3177</v>
      </c>
      <c r="G193" s="100" t="s">
        <v>390</v>
      </c>
      <c r="H193" s="101" t="s">
        <v>101</v>
      </c>
      <c r="I193" s="101" t="s">
        <v>39</v>
      </c>
      <c r="J193" s="101">
        <v>400</v>
      </c>
      <c r="K193" s="101" t="s">
        <v>142</v>
      </c>
      <c r="L193" s="100">
        <v>2015</v>
      </c>
      <c r="M193" s="100">
        <v>2021</v>
      </c>
      <c r="N193" s="102">
        <v>0</v>
      </c>
      <c r="O193" s="102">
        <v>5179093</v>
      </c>
      <c r="P193" s="102">
        <v>356950</v>
      </c>
      <c r="Q193" s="102">
        <v>0</v>
      </c>
      <c r="R193" s="102">
        <v>400000</v>
      </c>
      <c r="S193" s="102">
        <v>400000</v>
      </c>
      <c r="T193" s="102">
        <v>0</v>
      </c>
      <c r="U193" s="102">
        <v>0</v>
      </c>
      <c r="V193" s="102">
        <v>0</v>
      </c>
      <c r="W193" s="103">
        <v>0</v>
      </c>
    </row>
    <row r="194" spans="1:23" s="91" customFormat="1" ht="24" customHeight="1" x14ac:dyDescent="0.2">
      <c r="A194" s="92" t="s">
        <v>454</v>
      </c>
      <c r="B194" s="93">
        <v>230</v>
      </c>
      <c r="C194" s="93">
        <v>2219</v>
      </c>
      <c r="D194" s="93">
        <v>6121</v>
      </c>
      <c r="E194" s="94">
        <v>1</v>
      </c>
      <c r="F194" s="94">
        <v>3126</v>
      </c>
      <c r="G194" s="94" t="s">
        <v>390</v>
      </c>
      <c r="H194" s="95" t="s">
        <v>107</v>
      </c>
      <c r="I194" s="95" t="s">
        <v>39</v>
      </c>
      <c r="J194" s="95">
        <v>400</v>
      </c>
      <c r="K194" s="95" t="s">
        <v>142</v>
      </c>
      <c r="L194" s="94">
        <v>2012</v>
      </c>
      <c r="M194" s="94">
        <v>2020</v>
      </c>
      <c r="N194" s="96">
        <v>0</v>
      </c>
      <c r="O194" s="96">
        <v>6466189</v>
      </c>
      <c r="P194" s="96">
        <v>2026137</v>
      </c>
      <c r="Q194" s="96">
        <v>4340052</v>
      </c>
      <c r="R194" s="96">
        <v>100000</v>
      </c>
      <c r="S194" s="96">
        <v>0</v>
      </c>
      <c r="T194" s="96">
        <v>100000</v>
      </c>
      <c r="U194" s="96">
        <v>0</v>
      </c>
      <c r="V194" s="96">
        <v>0</v>
      </c>
      <c r="W194" s="97">
        <v>0</v>
      </c>
    </row>
    <row r="195" spans="1:23" s="91" customFormat="1" ht="24" customHeight="1" x14ac:dyDescent="0.2">
      <c r="A195" s="92" t="s">
        <v>455</v>
      </c>
      <c r="B195" s="93">
        <v>230</v>
      </c>
      <c r="C195" s="93">
        <v>2219</v>
      </c>
      <c r="D195" s="93">
        <v>6121</v>
      </c>
      <c r="E195" s="94">
        <v>1</v>
      </c>
      <c r="F195" s="94">
        <v>3264</v>
      </c>
      <c r="G195" s="94" t="s">
        <v>390</v>
      </c>
      <c r="H195" s="95" t="s">
        <v>456</v>
      </c>
      <c r="I195" s="95" t="s">
        <v>37</v>
      </c>
      <c r="J195" s="95">
        <v>400</v>
      </c>
      <c r="K195" s="95" t="s">
        <v>142</v>
      </c>
      <c r="L195" s="94">
        <v>2019</v>
      </c>
      <c r="M195" s="94">
        <v>2020</v>
      </c>
      <c r="N195" s="96">
        <v>0</v>
      </c>
      <c r="O195" s="96">
        <v>19144000</v>
      </c>
      <c r="P195" s="96">
        <v>0</v>
      </c>
      <c r="Q195" s="96">
        <v>0</v>
      </c>
      <c r="R195" s="96">
        <v>1144000</v>
      </c>
      <c r="S195" s="96">
        <v>1144000</v>
      </c>
      <c r="T195" s="96">
        <v>0</v>
      </c>
      <c r="U195" s="96">
        <v>0</v>
      </c>
      <c r="V195" s="96">
        <v>0</v>
      </c>
      <c r="W195" s="97">
        <v>0</v>
      </c>
    </row>
    <row r="196" spans="1:23" s="91" customFormat="1" ht="24" customHeight="1" x14ac:dyDescent="0.2">
      <c r="A196" s="92" t="s">
        <v>874</v>
      </c>
      <c r="B196" s="93">
        <v>230</v>
      </c>
      <c r="C196" s="93">
        <v>2219</v>
      </c>
      <c r="D196" s="93">
        <v>6121</v>
      </c>
      <c r="E196" s="94">
        <v>1</v>
      </c>
      <c r="F196" s="94">
        <v>3218</v>
      </c>
      <c r="G196" s="94" t="s">
        <v>390</v>
      </c>
      <c r="H196" s="95" t="s">
        <v>875</v>
      </c>
      <c r="I196" s="95" t="s">
        <v>37</v>
      </c>
      <c r="J196" s="95">
        <v>400</v>
      </c>
      <c r="K196" s="95" t="s">
        <v>142</v>
      </c>
      <c r="L196" s="94">
        <v>2017</v>
      </c>
      <c r="M196" s="94">
        <v>2019</v>
      </c>
      <c r="N196" s="96">
        <v>0</v>
      </c>
      <c r="O196" s="96">
        <v>21854565</v>
      </c>
      <c r="P196" s="96">
        <v>5837134</v>
      </c>
      <c r="Q196" s="96">
        <v>15917431</v>
      </c>
      <c r="R196" s="96">
        <v>100000</v>
      </c>
      <c r="S196" s="96">
        <v>100000</v>
      </c>
      <c r="T196" s="96">
        <v>0</v>
      </c>
      <c r="U196" s="96">
        <v>0</v>
      </c>
      <c r="V196" s="96">
        <v>0</v>
      </c>
      <c r="W196" s="97">
        <v>0</v>
      </c>
    </row>
    <row r="197" spans="1:23" s="91" customFormat="1" ht="24" customHeight="1" x14ac:dyDescent="0.2">
      <c r="A197" s="98" t="s">
        <v>457</v>
      </c>
      <c r="B197" s="99">
        <v>230</v>
      </c>
      <c r="C197" s="99">
        <v>2219</v>
      </c>
      <c r="D197" s="99">
        <v>6121</v>
      </c>
      <c r="E197" s="100">
        <v>2</v>
      </c>
      <c r="F197" s="100">
        <v>3236</v>
      </c>
      <c r="G197" s="100" t="s">
        <v>390</v>
      </c>
      <c r="H197" s="101" t="s">
        <v>97</v>
      </c>
      <c r="I197" s="101" t="s">
        <v>458</v>
      </c>
      <c r="J197" s="101">
        <v>400</v>
      </c>
      <c r="K197" s="101" t="s">
        <v>142</v>
      </c>
      <c r="L197" s="100">
        <v>2018</v>
      </c>
      <c r="M197" s="100">
        <v>2021</v>
      </c>
      <c r="N197" s="102">
        <v>0</v>
      </c>
      <c r="O197" s="102">
        <v>3302850</v>
      </c>
      <c r="P197" s="102">
        <v>0</v>
      </c>
      <c r="Q197" s="102">
        <v>102850</v>
      </c>
      <c r="R197" s="102">
        <v>500000</v>
      </c>
      <c r="S197" s="102">
        <v>500000</v>
      </c>
      <c r="T197" s="102">
        <v>0</v>
      </c>
      <c r="U197" s="102">
        <v>0</v>
      </c>
      <c r="V197" s="102">
        <v>0</v>
      </c>
      <c r="W197" s="103">
        <v>0</v>
      </c>
    </row>
    <row r="198" spans="1:23" s="91" customFormat="1" ht="24" customHeight="1" x14ac:dyDescent="0.2">
      <c r="A198" s="98" t="s">
        <v>459</v>
      </c>
      <c r="B198" s="99">
        <v>230</v>
      </c>
      <c r="C198" s="99">
        <v>2219</v>
      </c>
      <c r="D198" s="99">
        <v>6121</v>
      </c>
      <c r="E198" s="100">
        <v>2</v>
      </c>
      <c r="F198" s="100">
        <v>3257</v>
      </c>
      <c r="G198" s="100" t="s">
        <v>390</v>
      </c>
      <c r="H198" s="101" t="s">
        <v>95</v>
      </c>
      <c r="I198" s="101" t="s">
        <v>460</v>
      </c>
      <c r="J198" s="101">
        <v>400</v>
      </c>
      <c r="K198" s="101" t="s">
        <v>142</v>
      </c>
      <c r="L198" s="100">
        <v>2017</v>
      </c>
      <c r="M198" s="100">
        <v>2021</v>
      </c>
      <c r="N198" s="102">
        <v>0</v>
      </c>
      <c r="O198" s="102">
        <v>7418000</v>
      </c>
      <c r="P198" s="102">
        <v>0</v>
      </c>
      <c r="Q198" s="102">
        <v>0</v>
      </c>
      <c r="R198" s="102">
        <v>618000</v>
      </c>
      <c r="S198" s="102">
        <v>0</v>
      </c>
      <c r="T198" s="102">
        <v>618000</v>
      </c>
      <c r="U198" s="102">
        <v>0</v>
      </c>
      <c r="V198" s="102">
        <v>0</v>
      </c>
      <c r="W198" s="103">
        <v>0</v>
      </c>
    </row>
    <row r="199" spans="1:23" s="91" customFormat="1" ht="24" customHeight="1" x14ac:dyDescent="0.2">
      <c r="A199" s="92" t="s">
        <v>876</v>
      </c>
      <c r="B199" s="93">
        <v>230</v>
      </c>
      <c r="C199" s="93">
        <v>2219</v>
      </c>
      <c r="D199" s="93">
        <v>6121</v>
      </c>
      <c r="E199" s="94">
        <v>1</v>
      </c>
      <c r="F199" s="94">
        <v>3226</v>
      </c>
      <c r="G199" s="94" t="s">
        <v>390</v>
      </c>
      <c r="H199" s="95" t="s">
        <v>877</v>
      </c>
      <c r="I199" s="95" t="s">
        <v>39</v>
      </c>
      <c r="J199" s="95">
        <v>400</v>
      </c>
      <c r="K199" s="95" t="s">
        <v>142</v>
      </c>
      <c r="L199" s="94">
        <v>2017</v>
      </c>
      <c r="M199" s="94">
        <v>2022</v>
      </c>
      <c r="N199" s="96">
        <v>0</v>
      </c>
      <c r="O199" s="96">
        <v>47267830</v>
      </c>
      <c r="P199" s="96">
        <v>842000</v>
      </c>
      <c r="Q199" s="96">
        <v>511830</v>
      </c>
      <c r="R199" s="96">
        <v>1939000</v>
      </c>
      <c r="S199" s="96">
        <v>1939000</v>
      </c>
      <c r="T199" s="96">
        <v>0</v>
      </c>
      <c r="U199" s="96">
        <v>0</v>
      </c>
      <c r="V199" s="96">
        <v>0</v>
      </c>
      <c r="W199" s="97">
        <v>0</v>
      </c>
    </row>
    <row r="200" spans="1:23" s="91" customFormat="1" ht="24" customHeight="1" x14ac:dyDescent="0.2">
      <c r="A200" s="92" t="s">
        <v>461</v>
      </c>
      <c r="B200" s="93">
        <v>230</v>
      </c>
      <c r="C200" s="93">
        <v>2219</v>
      </c>
      <c r="D200" s="93">
        <v>6121</v>
      </c>
      <c r="E200" s="94">
        <v>1</v>
      </c>
      <c r="F200" s="94">
        <v>3220</v>
      </c>
      <c r="G200" s="94" t="s">
        <v>390</v>
      </c>
      <c r="H200" s="95" t="s">
        <v>462</v>
      </c>
      <c r="I200" s="95" t="s">
        <v>39</v>
      </c>
      <c r="J200" s="95">
        <v>400</v>
      </c>
      <c r="K200" s="95" t="s">
        <v>142</v>
      </c>
      <c r="L200" s="94">
        <v>2017</v>
      </c>
      <c r="M200" s="94">
        <v>2020</v>
      </c>
      <c r="N200" s="96">
        <v>0</v>
      </c>
      <c r="O200" s="96">
        <v>34646480</v>
      </c>
      <c r="P200" s="96">
        <v>2114196</v>
      </c>
      <c r="Q200" s="96">
        <v>460284</v>
      </c>
      <c r="R200" s="96">
        <v>32072000</v>
      </c>
      <c r="S200" s="96">
        <v>3784000</v>
      </c>
      <c r="T200" s="96">
        <v>28288000</v>
      </c>
      <c r="U200" s="96">
        <v>0</v>
      </c>
      <c r="V200" s="96">
        <v>0</v>
      </c>
      <c r="W200" s="97">
        <v>0</v>
      </c>
    </row>
    <row r="201" spans="1:23" s="91" customFormat="1" ht="24" customHeight="1" x14ac:dyDescent="0.2">
      <c r="A201" s="98" t="s">
        <v>463</v>
      </c>
      <c r="B201" s="99">
        <v>230</v>
      </c>
      <c r="C201" s="99">
        <v>2219</v>
      </c>
      <c r="D201" s="99">
        <v>6121</v>
      </c>
      <c r="E201" s="100">
        <v>2</v>
      </c>
      <c r="F201" s="100">
        <v>3271</v>
      </c>
      <c r="G201" s="100" t="s">
        <v>390</v>
      </c>
      <c r="H201" s="101" t="s">
        <v>464</v>
      </c>
      <c r="I201" s="101" t="s">
        <v>425</v>
      </c>
      <c r="J201" s="101">
        <v>400</v>
      </c>
      <c r="K201" s="101" t="s">
        <v>142</v>
      </c>
      <c r="L201" s="100">
        <v>2019</v>
      </c>
      <c r="M201" s="100">
        <v>2021</v>
      </c>
      <c r="N201" s="102">
        <v>0</v>
      </c>
      <c r="O201" s="102">
        <v>4675000</v>
      </c>
      <c r="P201" s="102">
        <v>0</v>
      </c>
      <c r="Q201" s="102">
        <v>0</v>
      </c>
      <c r="R201" s="102">
        <v>462000</v>
      </c>
      <c r="S201" s="102">
        <v>0</v>
      </c>
      <c r="T201" s="102">
        <v>462000</v>
      </c>
      <c r="U201" s="102">
        <v>0</v>
      </c>
      <c r="V201" s="102">
        <v>0</v>
      </c>
      <c r="W201" s="103">
        <v>0</v>
      </c>
    </row>
    <row r="202" spans="1:23" s="91" customFormat="1" ht="24" customHeight="1" x14ac:dyDescent="0.2">
      <c r="A202" s="92" t="s">
        <v>465</v>
      </c>
      <c r="B202" s="93">
        <v>230</v>
      </c>
      <c r="C202" s="93">
        <v>2219</v>
      </c>
      <c r="D202" s="93">
        <v>6121</v>
      </c>
      <c r="E202" s="94">
        <v>1</v>
      </c>
      <c r="F202" s="94">
        <v>3111</v>
      </c>
      <c r="G202" s="94" t="s">
        <v>390</v>
      </c>
      <c r="H202" s="95" t="s">
        <v>108</v>
      </c>
      <c r="I202" s="95" t="s">
        <v>67</v>
      </c>
      <c r="J202" s="95">
        <v>400</v>
      </c>
      <c r="K202" s="95" t="s">
        <v>142</v>
      </c>
      <c r="L202" s="94">
        <v>2011</v>
      </c>
      <c r="M202" s="94">
        <v>2023</v>
      </c>
      <c r="N202" s="96">
        <v>0</v>
      </c>
      <c r="O202" s="96">
        <v>13107342</v>
      </c>
      <c r="P202" s="96">
        <v>345252</v>
      </c>
      <c r="Q202" s="96">
        <v>398090</v>
      </c>
      <c r="R202" s="96">
        <v>364000</v>
      </c>
      <c r="S202" s="96">
        <v>364000</v>
      </c>
      <c r="T202" s="96">
        <v>0</v>
      </c>
      <c r="U202" s="96">
        <v>0</v>
      </c>
      <c r="V202" s="96">
        <v>0</v>
      </c>
      <c r="W202" s="97">
        <v>0</v>
      </c>
    </row>
    <row r="203" spans="1:23" s="91" customFormat="1" ht="24" customHeight="1" x14ac:dyDescent="0.2">
      <c r="A203" s="92" t="s">
        <v>466</v>
      </c>
      <c r="B203" s="93">
        <v>230</v>
      </c>
      <c r="C203" s="93">
        <v>2219</v>
      </c>
      <c r="D203" s="93">
        <v>6121</v>
      </c>
      <c r="E203" s="94">
        <v>1</v>
      </c>
      <c r="F203" s="94">
        <v>3223</v>
      </c>
      <c r="G203" s="94" t="s">
        <v>390</v>
      </c>
      <c r="H203" s="95" t="s">
        <v>467</v>
      </c>
      <c r="I203" s="95" t="s">
        <v>37</v>
      </c>
      <c r="J203" s="95">
        <v>400</v>
      </c>
      <c r="K203" s="95" t="s">
        <v>142</v>
      </c>
      <c r="L203" s="94">
        <v>2017</v>
      </c>
      <c r="M203" s="94">
        <v>2020</v>
      </c>
      <c r="N203" s="96">
        <v>7263981</v>
      </c>
      <c r="O203" s="96">
        <v>10220091</v>
      </c>
      <c r="P203" s="96">
        <v>335230</v>
      </c>
      <c r="Q203" s="96">
        <v>8435861</v>
      </c>
      <c r="R203" s="96">
        <v>1449000</v>
      </c>
      <c r="S203" s="96">
        <v>1349000</v>
      </c>
      <c r="T203" s="96">
        <v>100000</v>
      </c>
      <c r="U203" s="96">
        <v>0</v>
      </c>
      <c r="V203" s="96">
        <v>0</v>
      </c>
      <c r="W203" s="97">
        <v>0</v>
      </c>
    </row>
    <row r="204" spans="1:23" s="91" customFormat="1" ht="36" customHeight="1" x14ac:dyDescent="0.2">
      <c r="A204" s="92" t="s">
        <v>468</v>
      </c>
      <c r="B204" s="93">
        <v>230</v>
      </c>
      <c r="C204" s="93">
        <v>2219</v>
      </c>
      <c r="D204" s="93">
        <v>6121</v>
      </c>
      <c r="E204" s="94">
        <v>1</v>
      </c>
      <c r="F204" s="94">
        <v>8191</v>
      </c>
      <c r="G204" s="94" t="s">
        <v>390</v>
      </c>
      <c r="H204" s="95" t="s">
        <v>469</v>
      </c>
      <c r="I204" s="95" t="s">
        <v>35</v>
      </c>
      <c r="J204" s="95">
        <v>400</v>
      </c>
      <c r="K204" s="95" t="s">
        <v>142</v>
      </c>
      <c r="L204" s="94">
        <v>2015</v>
      </c>
      <c r="M204" s="94">
        <v>2020</v>
      </c>
      <c r="N204" s="96">
        <v>0</v>
      </c>
      <c r="O204" s="96">
        <v>15588000</v>
      </c>
      <c r="P204" s="96">
        <v>0</v>
      </c>
      <c r="Q204" s="96">
        <v>0</v>
      </c>
      <c r="R204" s="96">
        <v>15588000</v>
      </c>
      <c r="S204" s="96">
        <v>5000000</v>
      </c>
      <c r="T204" s="96">
        <v>10588000</v>
      </c>
      <c r="U204" s="96">
        <v>0</v>
      </c>
      <c r="V204" s="96">
        <v>0</v>
      </c>
      <c r="W204" s="97">
        <v>0</v>
      </c>
    </row>
    <row r="205" spans="1:23" s="91" customFormat="1" ht="48" customHeight="1" x14ac:dyDescent="0.2">
      <c r="A205" s="92" t="s">
        <v>470</v>
      </c>
      <c r="B205" s="93">
        <v>230</v>
      </c>
      <c r="C205" s="93">
        <v>2219</v>
      </c>
      <c r="D205" s="93">
        <v>6121</v>
      </c>
      <c r="E205" s="94">
        <v>1</v>
      </c>
      <c r="F205" s="94">
        <v>3275</v>
      </c>
      <c r="G205" s="94" t="s">
        <v>390</v>
      </c>
      <c r="H205" s="95" t="s">
        <v>471</v>
      </c>
      <c r="I205" s="95" t="s">
        <v>39</v>
      </c>
      <c r="J205" s="95">
        <v>400</v>
      </c>
      <c r="K205" s="95" t="s">
        <v>142</v>
      </c>
      <c r="L205" s="94">
        <v>2019</v>
      </c>
      <c r="M205" s="94">
        <v>2021</v>
      </c>
      <c r="N205" s="96">
        <v>0</v>
      </c>
      <c r="O205" s="96">
        <v>248472544</v>
      </c>
      <c r="P205" s="96">
        <v>0</v>
      </c>
      <c r="Q205" s="96">
        <v>3886800</v>
      </c>
      <c r="R205" s="96">
        <v>194915000</v>
      </c>
      <c r="S205" s="96">
        <v>0</v>
      </c>
      <c r="T205" s="96">
        <v>20000000</v>
      </c>
      <c r="U205" s="96">
        <v>174915000</v>
      </c>
      <c r="V205" s="96">
        <v>0</v>
      </c>
      <c r="W205" s="97">
        <v>0</v>
      </c>
    </row>
    <row r="206" spans="1:23" s="91" customFormat="1" ht="24" customHeight="1" x14ac:dyDescent="0.2">
      <c r="A206" s="92" t="s">
        <v>433</v>
      </c>
      <c r="B206" s="93">
        <v>230</v>
      </c>
      <c r="C206" s="93">
        <v>2221</v>
      </c>
      <c r="D206" s="93">
        <v>6121</v>
      </c>
      <c r="E206" s="94">
        <v>1</v>
      </c>
      <c r="F206" s="94">
        <v>3225</v>
      </c>
      <c r="G206" s="94" t="s">
        <v>390</v>
      </c>
      <c r="H206" s="95" t="s">
        <v>434</v>
      </c>
      <c r="I206" s="95" t="s">
        <v>39</v>
      </c>
      <c r="J206" s="95">
        <v>400</v>
      </c>
      <c r="K206" s="95" t="s">
        <v>158</v>
      </c>
      <c r="L206" s="94">
        <v>2017</v>
      </c>
      <c r="M206" s="94">
        <v>2023</v>
      </c>
      <c r="N206" s="96">
        <v>0</v>
      </c>
      <c r="O206" s="96">
        <v>34707868</v>
      </c>
      <c r="P206" s="96">
        <v>262106</v>
      </c>
      <c r="Q206" s="96">
        <v>1338762</v>
      </c>
      <c r="R206" s="96">
        <v>894000</v>
      </c>
      <c r="S206" s="96">
        <v>894000</v>
      </c>
      <c r="T206" s="96">
        <v>0</v>
      </c>
      <c r="U206" s="96">
        <v>0</v>
      </c>
      <c r="V206" s="96">
        <v>0</v>
      </c>
      <c r="W206" s="97">
        <v>0</v>
      </c>
    </row>
    <row r="207" spans="1:23" s="91" customFormat="1" ht="24" customHeight="1" x14ac:dyDescent="0.2">
      <c r="A207" s="98" t="s">
        <v>472</v>
      </c>
      <c r="B207" s="99">
        <v>230</v>
      </c>
      <c r="C207" s="99">
        <v>2221</v>
      </c>
      <c r="D207" s="99">
        <v>6121</v>
      </c>
      <c r="E207" s="100">
        <v>2</v>
      </c>
      <c r="F207" s="100">
        <v>3195</v>
      </c>
      <c r="G207" s="100" t="s">
        <v>390</v>
      </c>
      <c r="H207" s="101" t="s">
        <v>473</v>
      </c>
      <c r="I207" s="101" t="s">
        <v>45</v>
      </c>
      <c r="J207" s="101">
        <v>400</v>
      </c>
      <c r="K207" s="101" t="s">
        <v>142</v>
      </c>
      <c r="L207" s="100">
        <v>2017</v>
      </c>
      <c r="M207" s="100">
        <v>2023</v>
      </c>
      <c r="N207" s="102">
        <v>15000000</v>
      </c>
      <c r="O207" s="102">
        <v>153230662</v>
      </c>
      <c r="P207" s="102">
        <v>1219792</v>
      </c>
      <c r="Q207" s="102">
        <v>115870</v>
      </c>
      <c r="R207" s="102">
        <v>5120000</v>
      </c>
      <c r="S207" s="102">
        <v>369000</v>
      </c>
      <c r="T207" s="102">
        <v>4751000</v>
      </c>
      <c r="U207" s="102">
        <v>0</v>
      </c>
      <c r="V207" s="102">
        <v>0</v>
      </c>
      <c r="W207" s="103">
        <v>0</v>
      </c>
    </row>
    <row r="208" spans="1:23" s="91" customFormat="1" ht="24" customHeight="1" x14ac:dyDescent="0.2">
      <c r="A208" s="98" t="s">
        <v>474</v>
      </c>
      <c r="B208" s="99">
        <v>230</v>
      </c>
      <c r="C208" s="99">
        <v>2221</v>
      </c>
      <c r="D208" s="99">
        <v>6121</v>
      </c>
      <c r="E208" s="100">
        <v>2</v>
      </c>
      <c r="F208" s="100">
        <v>3202</v>
      </c>
      <c r="G208" s="100" t="s">
        <v>390</v>
      </c>
      <c r="H208" s="101" t="s">
        <v>475</v>
      </c>
      <c r="I208" s="101" t="s">
        <v>395</v>
      </c>
      <c r="J208" s="101">
        <v>400</v>
      </c>
      <c r="K208" s="101" t="s">
        <v>142</v>
      </c>
      <c r="L208" s="100">
        <v>2017</v>
      </c>
      <c r="M208" s="100">
        <v>2024</v>
      </c>
      <c r="N208" s="102">
        <v>1785263598</v>
      </c>
      <c r="O208" s="102">
        <v>2550380969</v>
      </c>
      <c r="P208" s="102">
        <v>891905</v>
      </c>
      <c r="Q208" s="102">
        <v>889350</v>
      </c>
      <c r="R208" s="102">
        <v>10541000</v>
      </c>
      <c r="S208" s="102">
        <v>9282000</v>
      </c>
      <c r="T208" s="102">
        <v>1259000</v>
      </c>
      <c r="U208" s="102">
        <v>0</v>
      </c>
      <c r="V208" s="102">
        <v>0</v>
      </c>
      <c r="W208" s="103">
        <v>0</v>
      </c>
    </row>
    <row r="209" spans="1:23" s="91" customFormat="1" ht="24" customHeight="1" x14ac:dyDescent="0.2">
      <c r="A209" s="92" t="s">
        <v>476</v>
      </c>
      <c r="B209" s="93">
        <v>230</v>
      </c>
      <c r="C209" s="93">
        <v>2221</v>
      </c>
      <c r="D209" s="93">
        <v>6121</v>
      </c>
      <c r="E209" s="94">
        <v>1</v>
      </c>
      <c r="F209" s="94">
        <v>3237</v>
      </c>
      <c r="G209" s="94" t="s">
        <v>390</v>
      </c>
      <c r="H209" s="95" t="s">
        <v>477</v>
      </c>
      <c r="I209" s="95" t="s">
        <v>39</v>
      </c>
      <c r="J209" s="95">
        <v>400</v>
      </c>
      <c r="K209" s="95" t="s">
        <v>175</v>
      </c>
      <c r="L209" s="94">
        <v>2018</v>
      </c>
      <c r="M209" s="94">
        <v>2022</v>
      </c>
      <c r="N209" s="96">
        <v>0</v>
      </c>
      <c r="O209" s="96">
        <v>283405752</v>
      </c>
      <c r="P209" s="96">
        <v>360762</v>
      </c>
      <c r="Q209" s="96">
        <v>5549604</v>
      </c>
      <c r="R209" s="96">
        <v>2844000</v>
      </c>
      <c r="S209" s="96">
        <v>0</v>
      </c>
      <c r="T209" s="96">
        <v>2844000</v>
      </c>
      <c r="U209" s="96">
        <v>0</v>
      </c>
      <c r="V209" s="96">
        <v>0</v>
      </c>
      <c r="W209" s="97">
        <v>0</v>
      </c>
    </row>
    <row r="210" spans="1:23" s="91" customFormat="1" ht="24" customHeight="1" x14ac:dyDescent="0.2">
      <c r="A210" s="98" t="s">
        <v>478</v>
      </c>
      <c r="B210" s="99">
        <v>230</v>
      </c>
      <c r="C210" s="99">
        <v>2229</v>
      </c>
      <c r="D210" s="99">
        <v>6121</v>
      </c>
      <c r="E210" s="100">
        <v>2</v>
      </c>
      <c r="F210" s="100">
        <v>3211</v>
      </c>
      <c r="G210" s="100" t="s">
        <v>390</v>
      </c>
      <c r="H210" s="101" t="s">
        <v>93</v>
      </c>
      <c r="I210" s="101" t="s">
        <v>40</v>
      </c>
      <c r="J210" s="101">
        <v>400</v>
      </c>
      <c r="K210" s="101" t="s">
        <v>158</v>
      </c>
      <c r="L210" s="100">
        <v>2019</v>
      </c>
      <c r="M210" s="100">
        <v>2021</v>
      </c>
      <c r="N210" s="102">
        <v>0</v>
      </c>
      <c r="O210" s="102">
        <v>18622945</v>
      </c>
      <c r="P210" s="102">
        <v>622945</v>
      </c>
      <c r="Q210" s="102">
        <v>0</v>
      </c>
      <c r="R210" s="102">
        <v>5000000</v>
      </c>
      <c r="S210" s="102">
        <v>2500000</v>
      </c>
      <c r="T210" s="102">
        <v>2500000</v>
      </c>
      <c r="U210" s="102">
        <v>0</v>
      </c>
      <c r="V210" s="102">
        <v>0</v>
      </c>
      <c r="W210" s="103">
        <v>0</v>
      </c>
    </row>
    <row r="211" spans="1:23" s="91" customFormat="1" ht="24" customHeight="1" x14ac:dyDescent="0.2">
      <c r="A211" s="92" t="s">
        <v>479</v>
      </c>
      <c r="B211" s="93">
        <v>230</v>
      </c>
      <c r="C211" s="93">
        <v>2229</v>
      </c>
      <c r="D211" s="93">
        <v>6121</v>
      </c>
      <c r="E211" s="94">
        <v>1</v>
      </c>
      <c r="F211" s="94">
        <v>3243</v>
      </c>
      <c r="G211" s="94" t="s">
        <v>390</v>
      </c>
      <c r="H211" s="95" t="s">
        <v>480</v>
      </c>
      <c r="I211" s="95" t="s">
        <v>39</v>
      </c>
      <c r="J211" s="95">
        <v>400</v>
      </c>
      <c r="K211" s="95" t="s">
        <v>142</v>
      </c>
      <c r="L211" s="94">
        <v>2018</v>
      </c>
      <c r="M211" s="94">
        <v>2021</v>
      </c>
      <c r="N211" s="96">
        <v>0</v>
      </c>
      <c r="O211" s="96">
        <v>18699120</v>
      </c>
      <c r="P211" s="96">
        <v>198000</v>
      </c>
      <c r="Q211" s="96">
        <v>208120</v>
      </c>
      <c r="R211" s="96">
        <v>1293000</v>
      </c>
      <c r="S211" s="96">
        <v>700000</v>
      </c>
      <c r="T211" s="96">
        <v>593000</v>
      </c>
      <c r="U211" s="96">
        <v>0</v>
      </c>
      <c r="V211" s="96">
        <v>0</v>
      </c>
      <c r="W211" s="97">
        <v>0</v>
      </c>
    </row>
    <row r="212" spans="1:23" s="91" customFormat="1" ht="24" customHeight="1" x14ac:dyDescent="0.2">
      <c r="A212" s="92" t="s">
        <v>481</v>
      </c>
      <c r="B212" s="93">
        <v>230</v>
      </c>
      <c r="C212" s="93">
        <v>2271</v>
      </c>
      <c r="D212" s="93">
        <v>6121</v>
      </c>
      <c r="E212" s="94">
        <v>1</v>
      </c>
      <c r="F212" s="94">
        <v>5055</v>
      </c>
      <c r="G212" s="94" t="s">
        <v>390</v>
      </c>
      <c r="H212" s="95" t="s">
        <v>482</v>
      </c>
      <c r="I212" s="95" t="s">
        <v>33</v>
      </c>
      <c r="J212" s="95">
        <v>400</v>
      </c>
      <c r="K212" s="95" t="s">
        <v>158</v>
      </c>
      <c r="L212" s="94">
        <v>2019</v>
      </c>
      <c r="M212" s="94">
        <v>2020</v>
      </c>
      <c r="N212" s="96">
        <v>0</v>
      </c>
      <c r="O212" s="96">
        <v>10500000</v>
      </c>
      <c r="P212" s="96">
        <v>0</v>
      </c>
      <c r="Q212" s="96">
        <v>200000</v>
      </c>
      <c r="R212" s="96">
        <v>10300000</v>
      </c>
      <c r="S212" s="96">
        <v>0</v>
      </c>
      <c r="T212" s="96">
        <v>10300000</v>
      </c>
      <c r="U212" s="96">
        <v>0</v>
      </c>
      <c r="V212" s="96">
        <v>0</v>
      </c>
      <c r="W212" s="97">
        <v>0</v>
      </c>
    </row>
    <row r="213" spans="1:23" s="91" customFormat="1" ht="24" customHeight="1" x14ac:dyDescent="0.2">
      <c r="A213" s="98" t="s">
        <v>483</v>
      </c>
      <c r="B213" s="99">
        <v>230</v>
      </c>
      <c r="C213" s="99">
        <v>2271</v>
      </c>
      <c r="D213" s="99">
        <v>6121</v>
      </c>
      <c r="E213" s="100">
        <v>2</v>
      </c>
      <c r="F213" s="100">
        <v>3245</v>
      </c>
      <c r="G213" s="100" t="s">
        <v>390</v>
      </c>
      <c r="H213" s="101" t="s">
        <v>484</v>
      </c>
      <c r="I213" s="101" t="s">
        <v>384</v>
      </c>
      <c r="J213" s="101">
        <v>400</v>
      </c>
      <c r="K213" s="101" t="s">
        <v>158</v>
      </c>
      <c r="L213" s="100">
        <v>2017</v>
      </c>
      <c r="M213" s="100">
        <v>2025</v>
      </c>
      <c r="N213" s="102">
        <v>0</v>
      </c>
      <c r="O213" s="102">
        <v>85815780</v>
      </c>
      <c r="P213" s="102">
        <v>135036</v>
      </c>
      <c r="Q213" s="102">
        <v>1580744</v>
      </c>
      <c r="R213" s="102">
        <v>3100000</v>
      </c>
      <c r="S213" s="102">
        <v>3100000</v>
      </c>
      <c r="T213" s="102">
        <v>0</v>
      </c>
      <c r="U213" s="102">
        <v>0</v>
      </c>
      <c r="V213" s="102">
        <v>0</v>
      </c>
      <c r="W213" s="103">
        <v>0</v>
      </c>
    </row>
    <row r="214" spans="1:23" s="91" customFormat="1" ht="36" customHeight="1" x14ac:dyDescent="0.2">
      <c r="A214" s="98" t="s">
        <v>485</v>
      </c>
      <c r="B214" s="99">
        <v>230</v>
      </c>
      <c r="C214" s="99">
        <v>2271</v>
      </c>
      <c r="D214" s="99">
        <v>6121</v>
      </c>
      <c r="E214" s="100">
        <v>2</v>
      </c>
      <c r="F214" s="100">
        <v>3263</v>
      </c>
      <c r="G214" s="100" t="s">
        <v>390</v>
      </c>
      <c r="H214" s="101" t="s">
        <v>486</v>
      </c>
      <c r="I214" s="101" t="s">
        <v>39</v>
      </c>
      <c r="J214" s="101">
        <v>400</v>
      </c>
      <c r="K214" s="101" t="s">
        <v>142</v>
      </c>
      <c r="L214" s="100">
        <v>2018</v>
      </c>
      <c r="M214" s="100">
        <v>2020</v>
      </c>
      <c r="N214" s="102">
        <v>0</v>
      </c>
      <c r="O214" s="102">
        <v>1929300</v>
      </c>
      <c r="P214" s="102">
        <v>0</v>
      </c>
      <c r="Q214" s="102">
        <v>0</v>
      </c>
      <c r="R214" s="102">
        <v>1929000</v>
      </c>
      <c r="S214" s="102">
        <v>933000</v>
      </c>
      <c r="T214" s="102">
        <v>996000</v>
      </c>
      <c r="U214" s="102">
        <v>0</v>
      </c>
      <c r="V214" s="102">
        <v>0</v>
      </c>
      <c r="W214" s="103">
        <v>0</v>
      </c>
    </row>
    <row r="215" spans="1:23" s="91" customFormat="1" ht="24" customHeight="1" x14ac:dyDescent="0.2">
      <c r="A215" s="92" t="s">
        <v>878</v>
      </c>
      <c r="B215" s="93">
        <v>230</v>
      </c>
      <c r="C215" s="93">
        <v>2310</v>
      </c>
      <c r="D215" s="93">
        <v>6121</v>
      </c>
      <c r="E215" s="94">
        <v>1</v>
      </c>
      <c r="F215" s="94">
        <v>7379</v>
      </c>
      <c r="G215" s="94" t="s">
        <v>390</v>
      </c>
      <c r="H215" s="95" t="s">
        <v>879</v>
      </c>
      <c r="I215" s="95" t="s">
        <v>42</v>
      </c>
      <c r="J215" s="95">
        <v>400</v>
      </c>
      <c r="K215" s="95" t="s">
        <v>142</v>
      </c>
      <c r="L215" s="94">
        <v>2014</v>
      </c>
      <c r="M215" s="94">
        <v>2020</v>
      </c>
      <c r="N215" s="96">
        <v>0</v>
      </c>
      <c r="O215" s="96">
        <v>508931</v>
      </c>
      <c r="P215" s="96">
        <v>409174</v>
      </c>
      <c r="Q215" s="96">
        <v>55757</v>
      </c>
      <c r="R215" s="96">
        <v>44000</v>
      </c>
      <c r="S215" s="96">
        <v>44000</v>
      </c>
      <c r="T215" s="96">
        <v>0</v>
      </c>
      <c r="U215" s="96">
        <v>0</v>
      </c>
      <c r="V215" s="96">
        <v>0</v>
      </c>
      <c r="W215" s="97">
        <v>0</v>
      </c>
    </row>
    <row r="216" spans="1:23" s="91" customFormat="1" ht="24" customHeight="1" x14ac:dyDescent="0.2">
      <c r="A216" s="92" t="s">
        <v>487</v>
      </c>
      <c r="B216" s="93">
        <v>230</v>
      </c>
      <c r="C216" s="93">
        <v>2310</v>
      </c>
      <c r="D216" s="93">
        <v>6121</v>
      </c>
      <c r="E216" s="94">
        <v>1</v>
      </c>
      <c r="F216" s="94">
        <v>7231</v>
      </c>
      <c r="G216" s="94" t="s">
        <v>390</v>
      </c>
      <c r="H216" s="95" t="s">
        <v>488</v>
      </c>
      <c r="I216" s="95" t="s">
        <v>40</v>
      </c>
      <c r="J216" s="95">
        <v>400</v>
      </c>
      <c r="K216" s="95" t="s">
        <v>142</v>
      </c>
      <c r="L216" s="94">
        <v>2020</v>
      </c>
      <c r="M216" s="94">
        <v>2025</v>
      </c>
      <c r="N216" s="96">
        <v>0</v>
      </c>
      <c r="O216" s="96">
        <v>1615000</v>
      </c>
      <c r="P216" s="96">
        <v>0</v>
      </c>
      <c r="Q216" s="96">
        <v>0</v>
      </c>
      <c r="R216" s="96">
        <v>400000</v>
      </c>
      <c r="S216" s="96">
        <v>0</v>
      </c>
      <c r="T216" s="96">
        <v>400000</v>
      </c>
      <c r="U216" s="96">
        <v>0</v>
      </c>
      <c r="V216" s="96">
        <v>0</v>
      </c>
      <c r="W216" s="97">
        <v>0</v>
      </c>
    </row>
    <row r="217" spans="1:23" s="91" customFormat="1" ht="24" customHeight="1" x14ac:dyDescent="0.2">
      <c r="A217" s="92" t="s">
        <v>489</v>
      </c>
      <c r="B217" s="93">
        <v>230</v>
      </c>
      <c r="C217" s="93">
        <v>2310</v>
      </c>
      <c r="D217" s="93">
        <v>6121</v>
      </c>
      <c r="E217" s="94">
        <v>1</v>
      </c>
      <c r="F217" s="94">
        <v>7366</v>
      </c>
      <c r="G217" s="94" t="s">
        <v>390</v>
      </c>
      <c r="H217" s="95" t="s">
        <v>490</v>
      </c>
      <c r="I217" s="95" t="s">
        <v>40</v>
      </c>
      <c r="J217" s="95">
        <v>400</v>
      </c>
      <c r="K217" s="95" t="s">
        <v>142</v>
      </c>
      <c r="L217" s="94">
        <v>2019</v>
      </c>
      <c r="M217" s="94">
        <v>2025</v>
      </c>
      <c r="N217" s="96">
        <v>0</v>
      </c>
      <c r="O217" s="96">
        <v>3813000</v>
      </c>
      <c r="P217" s="96">
        <v>0</v>
      </c>
      <c r="Q217" s="96">
        <v>113000</v>
      </c>
      <c r="R217" s="96">
        <v>500000</v>
      </c>
      <c r="S217" s="96">
        <v>500000</v>
      </c>
      <c r="T217" s="96">
        <v>0</v>
      </c>
      <c r="U217" s="96">
        <v>0</v>
      </c>
      <c r="V217" s="96">
        <v>0</v>
      </c>
      <c r="W217" s="97">
        <v>0</v>
      </c>
    </row>
    <row r="218" spans="1:23" s="91" customFormat="1" ht="24" customHeight="1" x14ac:dyDescent="0.2">
      <c r="A218" s="92" t="s">
        <v>491</v>
      </c>
      <c r="B218" s="93">
        <v>230</v>
      </c>
      <c r="C218" s="93">
        <v>2310</v>
      </c>
      <c r="D218" s="93">
        <v>6121</v>
      </c>
      <c r="E218" s="94">
        <v>1</v>
      </c>
      <c r="F218" s="94">
        <v>7232</v>
      </c>
      <c r="G218" s="94" t="s">
        <v>390</v>
      </c>
      <c r="H218" s="95" t="s">
        <v>60</v>
      </c>
      <c r="I218" s="95" t="s">
        <v>40</v>
      </c>
      <c r="J218" s="95">
        <v>400</v>
      </c>
      <c r="K218" s="95" t="s">
        <v>142</v>
      </c>
      <c r="L218" s="94">
        <v>2019</v>
      </c>
      <c r="M218" s="94">
        <v>2025</v>
      </c>
      <c r="N218" s="96">
        <v>0</v>
      </c>
      <c r="O218" s="96">
        <v>5000000</v>
      </c>
      <c r="P218" s="96">
        <v>0</v>
      </c>
      <c r="Q218" s="96">
        <v>3400000</v>
      </c>
      <c r="R218" s="96">
        <v>400000</v>
      </c>
      <c r="S218" s="96">
        <v>0</v>
      </c>
      <c r="T218" s="96">
        <v>400000</v>
      </c>
      <c r="U218" s="96">
        <v>0</v>
      </c>
      <c r="V218" s="96">
        <v>0</v>
      </c>
      <c r="W218" s="97">
        <v>0</v>
      </c>
    </row>
    <row r="219" spans="1:23" s="91" customFormat="1" ht="24" customHeight="1" x14ac:dyDescent="0.2">
      <c r="A219" s="92" t="s">
        <v>492</v>
      </c>
      <c r="B219" s="93">
        <v>230</v>
      </c>
      <c r="C219" s="93">
        <v>2310</v>
      </c>
      <c r="D219" s="93">
        <v>6121</v>
      </c>
      <c r="E219" s="94">
        <v>1</v>
      </c>
      <c r="F219" s="94">
        <v>7233</v>
      </c>
      <c r="G219" s="94" t="s">
        <v>390</v>
      </c>
      <c r="H219" s="95" t="s">
        <v>493</v>
      </c>
      <c r="I219" s="95" t="s">
        <v>40</v>
      </c>
      <c r="J219" s="95">
        <v>400</v>
      </c>
      <c r="K219" s="95" t="s">
        <v>142</v>
      </c>
      <c r="L219" s="94">
        <v>2019</v>
      </c>
      <c r="M219" s="94">
        <v>2025</v>
      </c>
      <c r="N219" s="96">
        <v>0</v>
      </c>
      <c r="O219" s="96">
        <v>7600000</v>
      </c>
      <c r="P219" s="96">
        <v>0</v>
      </c>
      <c r="Q219" s="96">
        <v>1000000</v>
      </c>
      <c r="R219" s="96">
        <v>400000</v>
      </c>
      <c r="S219" s="96">
        <v>0</v>
      </c>
      <c r="T219" s="96">
        <v>400000</v>
      </c>
      <c r="U219" s="96">
        <v>0</v>
      </c>
      <c r="V219" s="96">
        <v>0</v>
      </c>
      <c r="W219" s="97">
        <v>0</v>
      </c>
    </row>
    <row r="220" spans="1:23" s="91" customFormat="1" ht="24" customHeight="1" x14ac:dyDescent="0.2">
      <c r="A220" s="92" t="s">
        <v>494</v>
      </c>
      <c r="B220" s="93">
        <v>230</v>
      </c>
      <c r="C220" s="93">
        <v>2310</v>
      </c>
      <c r="D220" s="93">
        <v>6121</v>
      </c>
      <c r="E220" s="94">
        <v>1</v>
      </c>
      <c r="F220" s="94">
        <v>7234</v>
      </c>
      <c r="G220" s="94" t="s">
        <v>390</v>
      </c>
      <c r="H220" s="95" t="s">
        <v>495</v>
      </c>
      <c r="I220" s="95" t="s">
        <v>40</v>
      </c>
      <c r="J220" s="95">
        <v>400</v>
      </c>
      <c r="K220" s="95" t="s">
        <v>142</v>
      </c>
      <c r="L220" s="94">
        <v>2019</v>
      </c>
      <c r="M220" s="94">
        <v>2025</v>
      </c>
      <c r="N220" s="96">
        <v>0</v>
      </c>
      <c r="O220" s="96">
        <v>1900000</v>
      </c>
      <c r="P220" s="96">
        <v>0</v>
      </c>
      <c r="Q220" s="96">
        <v>100000</v>
      </c>
      <c r="R220" s="96">
        <v>600000</v>
      </c>
      <c r="S220" s="96">
        <v>100000</v>
      </c>
      <c r="T220" s="96">
        <v>500000</v>
      </c>
      <c r="U220" s="96">
        <v>0</v>
      </c>
      <c r="V220" s="96">
        <v>0</v>
      </c>
      <c r="W220" s="97">
        <v>0</v>
      </c>
    </row>
    <row r="221" spans="1:23" s="91" customFormat="1" ht="24" customHeight="1" x14ac:dyDescent="0.2">
      <c r="A221" s="92"/>
      <c r="B221" s="93">
        <v>230</v>
      </c>
      <c r="C221" s="93">
        <v>2310</v>
      </c>
      <c r="D221" s="93">
        <v>6121</v>
      </c>
      <c r="E221" s="94">
        <v>1</v>
      </c>
      <c r="F221" s="94">
        <v>7236</v>
      </c>
      <c r="G221" s="94" t="s">
        <v>390</v>
      </c>
      <c r="H221" s="95" t="s">
        <v>588</v>
      </c>
      <c r="I221" s="95" t="s">
        <v>40</v>
      </c>
      <c r="J221" s="95">
        <v>400</v>
      </c>
      <c r="K221" s="95"/>
      <c r="L221" s="94">
        <v>2019</v>
      </c>
      <c r="M221" s="94">
        <v>2025</v>
      </c>
      <c r="N221" s="96">
        <v>0</v>
      </c>
      <c r="O221" s="96">
        <v>1670000</v>
      </c>
      <c r="P221" s="96">
        <v>0</v>
      </c>
      <c r="Q221" s="96">
        <v>0</v>
      </c>
      <c r="R221" s="96">
        <v>470000</v>
      </c>
      <c r="S221" s="96">
        <v>470000</v>
      </c>
      <c r="T221" s="96">
        <v>0</v>
      </c>
      <c r="U221" s="96">
        <v>0</v>
      </c>
      <c r="V221" s="96">
        <v>0</v>
      </c>
      <c r="W221" s="97">
        <v>0</v>
      </c>
    </row>
    <row r="222" spans="1:23" s="91" customFormat="1" ht="24" customHeight="1" x14ac:dyDescent="0.2">
      <c r="A222" s="98" t="s">
        <v>496</v>
      </c>
      <c r="B222" s="99">
        <v>230</v>
      </c>
      <c r="C222" s="99">
        <v>2310</v>
      </c>
      <c r="D222" s="99">
        <v>6121</v>
      </c>
      <c r="E222" s="100">
        <v>2</v>
      </c>
      <c r="F222" s="100">
        <v>8570</v>
      </c>
      <c r="G222" s="100" t="s">
        <v>390</v>
      </c>
      <c r="H222" s="101" t="s">
        <v>497</v>
      </c>
      <c r="I222" s="101" t="s">
        <v>31</v>
      </c>
      <c r="J222" s="101">
        <v>400</v>
      </c>
      <c r="K222" s="101" t="s">
        <v>142</v>
      </c>
      <c r="L222" s="100">
        <v>2001</v>
      </c>
      <c r="M222" s="100">
        <v>2022</v>
      </c>
      <c r="N222" s="102">
        <v>0</v>
      </c>
      <c r="O222" s="102">
        <v>32019407</v>
      </c>
      <c r="P222" s="102">
        <v>7481407</v>
      </c>
      <c r="Q222" s="102">
        <v>714000</v>
      </c>
      <c r="R222" s="102">
        <v>4778000</v>
      </c>
      <c r="S222" s="102">
        <v>1778000</v>
      </c>
      <c r="T222" s="102">
        <v>800000</v>
      </c>
      <c r="U222" s="102">
        <v>2200000</v>
      </c>
      <c r="V222" s="102">
        <v>0</v>
      </c>
      <c r="W222" s="103">
        <v>0</v>
      </c>
    </row>
    <row r="223" spans="1:23" s="91" customFormat="1" ht="24" customHeight="1" x14ac:dyDescent="0.2">
      <c r="A223" s="92" t="s">
        <v>498</v>
      </c>
      <c r="B223" s="93">
        <v>230</v>
      </c>
      <c r="C223" s="93">
        <v>2310</v>
      </c>
      <c r="D223" s="93">
        <v>6121</v>
      </c>
      <c r="E223" s="94">
        <v>1</v>
      </c>
      <c r="F223" s="94">
        <v>7341</v>
      </c>
      <c r="G223" s="94" t="s">
        <v>390</v>
      </c>
      <c r="H223" s="95" t="s">
        <v>41</v>
      </c>
      <c r="I223" s="95" t="s">
        <v>42</v>
      </c>
      <c r="J223" s="95">
        <v>400</v>
      </c>
      <c r="K223" s="95" t="s">
        <v>142</v>
      </c>
      <c r="L223" s="94">
        <v>2013</v>
      </c>
      <c r="M223" s="94">
        <v>2020</v>
      </c>
      <c r="N223" s="96">
        <v>0</v>
      </c>
      <c r="O223" s="96">
        <v>41282805</v>
      </c>
      <c r="P223" s="96">
        <v>28482805</v>
      </c>
      <c r="Q223" s="96">
        <v>10000000</v>
      </c>
      <c r="R223" s="96">
        <v>2800000</v>
      </c>
      <c r="S223" s="96">
        <v>2800000</v>
      </c>
      <c r="T223" s="96">
        <v>0</v>
      </c>
      <c r="U223" s="96">
        <v>0</v>
      </c>
      <c r="V223" s="96">
        <v>0</v>
      </c>
      <c r="W223" s="97">
        <v>0</v>
      </c>
    </row>
    <row r="224" spans="1:23" s="91" customFormat="1" ht="24" customHeight="1" x14ac:dyDescent="0.2">
      <c r="A224" s="98" t="s">
        <v>499</v>
      </c>
      <c r="B224" s="99">
        <v>230</v>
      </c>
      <c r="C224" s="99">
        <v>2310</v>
      </c>
      <c r="D224" s="99">
        <v>6121</v>
      </c>
      <c r="E224" s="100">
        <v>2</v>
      </c>
      <c r="F224" s="100">
        <v>7392</v>
      </c>
      <c r="G224" s="100" t="s">
        <v>390</v>
      </c>
      <c r="H224" s="101" t="s">
        <v>500</v>
      </c>
      <c r="I224" s="101" t="s">
        <v>39</v>
      </c>
      <c r="J224" s="101">
        <v>400</v>
      </c>
      <c r="K224" s="101" t="s">
        <v>142</v>
      </c>
      <c r="L224" s="100">
        <v>2018</v>
      </c>
      <c r="M224" s="100">
        <v>2023</v>
      </c>
      <c r="N224" s="102">
        <v>0</v>
      </c>
      <c r="O224" s="102">
        <v>4200000</v>
      </c>
      <c r="P224" s="102">
        <v>0</v>
      </c>
      <c r="Q224" s="102">
        <v>250000</v>
      </c>
      <c r="R224" s="102">
        <v>400000</v>
      </c>
      <c r="S224" s="102">
        <v>300000</v>
      </c>
      <c r="T224" s="102">
        <v>100000</v>
      </c>
      <c r="U224" s="102">
        <v>0</v>
      </c>
      <c r="V224" s="102">
        <v>0</v>
      </c>
      <c r="W224" s="103">
        <v>0</v>
      </c>
    </row>
    <row r="225" spans="1:23" s="91" customFormat="1" ht="24" customHeight="1" x14ac:dyDescent="0.2">
      <c r="A225" s="92" t="s">
        <v>880</v>
      </c>
      <c r="B225" s="93">
        <v>230</v>
      </c>
      <c r="C225" s="93">
        <v>2310</v>
      </c>
      <c r="D225" s="93">
        <v>6121</v>
      </c>
      <c r="E225" s="94">
        <v>1</v>
      </c>
      <c r="F225" s="94">
        <v>7406</v>
      </c>
      <c r="G225" s="94" t="s">
        <v>390</v>
      </c>
      <c r="H225" s="95" t="s">
        <v>881</v>
      </c>
      <c r="I225" s="95" t="s">
        <v>61</v>
      </c>
      <c r="J225" s="95">
        <v>400</v>
      </c>
      <c r="K225" s="95" t="s">
        <v>142</v>
      </c>
      <c r="L225" s="94">
        <v>2019</v>
      </c>
      <c r="M225" s="94">
        <v>2020</v>
      </c>
      <c r="N225" s="96">
        <v>0</v>
      </c>
      <c r="O225" s="96">
        <v>653850</v>
      </c>
      <c r="P225" s="96">
        <v>0</v>
      </c>
      <c r="Q225" s="96">
        <v>344850</v>
      </c>
      <c r="R225" s="96">
        <v>309000</v>
      </c>
      <c r="S225" s="96">
        <v>100000</v>
      </c>
      <c r="T225" s="96">
        <v>209000</v>
      </c>
      <c r="U225" s="96">
        <v>0</v>
      </c>
      <c r="V225" s="96">
        <v>0</v>
      </c>
      <c r="W225" s="97">
        <v>0</v>
      </c>
    </row>
    <row r="226" spans="1:23" s="91" customFormat="1" ht="24" customHeight="1" x14ac:dyDescent="0.2">
      <c r="A226" s="140" t="s">
        <v>501</v>
      </c>
      <c r="B226" s="141">
        <v>230</v>
      </c>
      <c r="C226" s="141">
        <v>2310</v>
      </c>
      <c r="D226" s="141">
        <v>6121</v>
      </c>
      <c r="E226" s="142">
        <v>3</v>
      </c>
      <c r="F226" s="142">
        <v>7412</v>
      </c>
      <c r="G226" s="142" t="s">
        <v>390</v>
      </c>
      <c r="H226" s="143" t="s">
        <v>502</v>
      </c>
      <c r="I226" s="143" t="s">
        <v>45</v>
      </c>
      <c r="J226" s="143">
        <v>400</v>
      </c>
      <c r="K226" s="143" t="s">
        <v>142</v>
      </c>
      <c r="L226" s="142">
        <v>2018</v>
      </c>
      <c r="M226" s="142">
        <v>2023</v>
      </c>
      <c r="N226" s="144">
        <v>0</v>
      </c>
      <c r="O226" s="144">
        <v>2272000</v>
      </c>
      <c r="P226" s="144">
        <v>0</v>
      </c>
      <c r="Q226" s="144">
        <v>109000</v>
      </c>
      <c r="R226" s="144">
        <v>13000</v>
      </c>
      <c r="S226" s="144">
        <v>13000</v>
      </c>
      <c r="T226" s="144">
        <v>0</v>
      </c>
      <c r="U226" s="144">
        <v>0</v>
      </c>
      <c r="V226" s="144">
        <v>0</v>
      </c>
      <c r="W226" s="145">
        <v>0</v>
      </c>
    </row>
    <row r="227" spans="1:23" s="91" customFormat="1" ht="24" customHeight="1" x14ac:dyDescent="0.2">
      <c r="A227" s="140" t="s">
        <v>503</v>
      </c>
      <c r="B227" s="141">
        <v>230</v>
      </c>
      <c r="C227" s="141">
        <v>2310</v>
      </c>
      <c r="D227" s="141">
        <v>6121</v>
      </c>
      <c r="E227" s="142">
        <v>3</v>
      </c>
      <c r="F227" s="142">
        <v>7025</v>
      </c>
      <c r="G227" s="142" t="s">
        <v>390</v>
      </c>
      <c r="H227" s="143" t="s">
        <v>32</v>
      </c>
      <c r="I227" s="143" t="s">
        <v>33</v>
      </c>
      <c r="J227" s="143">
        <v>400</v>
      </c>
      <c r="K227" s="143" t="s">
        <v>142</v>
      </c>
      <c r="L227" s="142">
        <v>2000</v>
      </c>
      <c r="M227" s="142">
        <v>2024</v>
      </c>
      <c r="N227" s="144">
        <v>0</v>
      </c>
      <c r="O227" s="144">
        <v>6537134</v>
      </c>
      <c r="P227" s="144">
        <v>154134</v>
      </c>
      <c r="Q227" s="144">
        <v>0</v>
      </c>
      <c r="R227" s="144">
        <v>130000</v>
      </c>
      <c r="S227" s="144">
        <v>130000</v>
      </c>
      <c r="T227" s="144">
        <v>0</v>
      </c>
      <c r="U227" s="144">
        <v>0</v>
      </c>
      <c r="V227" s="144">
        <v>0</v>
      </c>
      <c r="W227" s="145">
        <v>0</v>
      </c>
    </row>
    <row r="228" spans="1:23" s="91" customFormat="1" ht="24" customHeight="1" x14ac:dyDescent="0.2">
      <c r="A228" s="98" t="s">
        <v>504</v>
      </c>
      <c r="B228" s="99">
        <v>230</v>
      </c>
      <c r="C228" s="99">
        <v>2310</v>
      </c>
      <c r="D228" s="99">
        <v>6121</v>
      </c>
      <c r="E228" s="100">
        <v>2</v>
      </c>
      <c r="F228" s="100">
        <v>7205</v>
      </c>
      <c r="G228" s="100" t="s">
        <v>390</v>
      </c>
      <c r="H228" s="101" t="s">
        <v>505</v>
      </c>
      <c r="I228" s="101" t="s">
        <v>39</v>
      </c>
      <c r="J228" s="101">
        <v>400</v>
      </c>
      <c r="K228" s="101" t="s">
        <v>142</v>
      </c>
      <c r="L228" s="100">
        <v>2005</v>
      </c>
      <c r="M228" s="100">
        <v>2024</v>
      </c>
      <c r="N228" s="102">
        <v>0</v>
      </c>
      <c r="O228" s="102">
        <v>6640000</v>
      </c>
      <c r="P228" s="102">
        <v>214200</v>
      </c>
      <c r="Q228" s="102">
        <v>100000</v>
      </c>
      <c r="R228" s="102">
        <v>500000</v>
      </c>
      <c r="S228" s="102">
        <v>200000</v>
      </c>
      <c r="T228" s="102">
        <v>300000</v>
      </c>
      <c r="U228" s="102">
        <v>0</v>
      </c>
      <c r="V228" s="102">
        <v>0</v>
      </c>
      <c r="W228" s="103">
        <v>0</v>
      </c>
    </row>
    <row r="229" spans="1:23" s="91" customFormat="1" ht="24" customHeight="1" x14ac:dyDescent="0.2">
      <c r="A229" s="92" t="s">
        <v>506</v>
      </c>
      <c r="B229" s="93">
        <v>230</v>
      </c>
      <c r="C229" s="93">
        <v>2310</v>
      </c>
      <c r="D229" s="93">
        <v>6121</v>
      </c>
      <c r="E229" s="94">
        <v>1</v>
      </c>
      <c r="F229" s="94">
        <v>7319</v>
      </c>
      <c r="G229" s="94" t="s">
        <v>390</v>
      </c>
      <c r="H229" s="95" t="s">
        <v>507</v>
      </c>
      <c r="I229" s="95" t="s">
        <v>33</v>
      </c>
      <c r="J229" s="95">
        <v>400</v>
      </c>
      <c r="K229" s="95" t="s">
        <v>142</v>
      </c>
      <c r="L229" s="94">
        <v>2013</v>
      </c>
      <c r="M229" s="94">
        <v>2021</v>
      </c>
      <c r="N229" s="96">
        <v>0</v>
      </c>
      <c r="O229" s="96">
        <v>6000000</v>
      </c>
      <c r="P229" s="96">
        <v>0</v>
      </c>
      <c r="Q229" s="96">
        <v>200000</v>
      </c>
      <c r="R229" s="96">
        <v>3500000</v>
      </c>
      <c r="S229" s="96">
        <v>1500000</v>
      </c>
      <c r="T229" s="96">
        <v>2000000</v>
      </c>
      <c r="U229" s="96">
        <v>0</v>
      </c>
      <c r="V229" s="96">
        <v>0</v>
      </c>
      <c r="W229" s="97">
        <v>0</v>
      </c>
    </row>
    <row r="230" spans="1:23" s="91" customFormat="1" ht="24" customHeight="1" x14ac:dyDescent="0.2">
      <c r="A230" s="92" t="s">
        <v>508</v>
      </c>
      <c r="B230" s="93">
        <v>230</v>
      </c>
      <c r="C230" s="93">
        <v>2310</v>
      </c>
      <c r="D230" s="93">
        <v>6121</v>
      </c>
      <c r="E230" s="94">
        <v>1</v>
      </c>
      <c r="F230" s="94">
        <v>7325</v>
      </c>
      <c r="G230" s="94" t="s">
        <v>390</v>
      </c>
      <c r="H230" s="95" t="s">
        <v>509</v>
      </c>
      <c r="I230" s="95" t="s">
        <v>39</v>
      </c>
      <c r="J230" s="95">
        <v>400</v>
      </c>
      <c r="K230" s="95" t="s">
        <v>142</v>
      </c>
      <c r="L230" s="94">
        <v>2009</v>
      </c>
      <c r="M230" s="94">
        <v>2020</v>
      </c>
      <c r="N230" s="96">
        <v>0</v>
      </c>
      <c r="O230" s="96">
        <v>37945119</v>
      </c>
      <c r="P230" s="96">
        <v>35449119</v>
      </c>
      <c r="Q230" s="96">
        <v>2396000</v>
      </c>
      <c r="R230" s="96">
        <v>100000</v>
      </c>
      <c r="S230" s="96">
        <v>100000</v>
      </c>
      <c r="T230" s="96">
        <v>0</v>
      </c>
      <c r="U230" s="96">
        <v>0</v>
      </c>
      <c r="V230" s="96">
        <v>0</v>
      </c>
      <c r="W230" s="97">
        <v>0</v>
      </c>
    </row>
    <row r="231" spans="1:23" s="91" customFormat="1" ht="24" customHeight="1" x14ac:dyDescent="0.2">
      <c r="A231" s="92" t="s">
        <v>510</v>
      </c>
      <c r="B231" s="93">
        <v>230</v>
      </c>
      <c r="C231" s="93">
        <v>2310</v>
      </c>
      <c r="D231" s="93">
        <v>6121</v>
      </c>
      <c r="E231" s="94">
        <v>1</v>
      </c>
      <c r="F231" s="94">
        <v>7353</v>
      </c>
      <c r="G231" s="94" t="s">
        <v>390</v>
      </c>
      <c r="H231" s="95" t="s">
        <v>46</v>
      </c>
      <c r="I231" s="95" t="s">
        <v>35</v>
      </c>
      <c r="J231" s="95">
        <v>400</v>
      </c>
      <c r="K231" s="95" t="s">
        <v>142</v>
      </c>
      <c r="L231" s="94">
        <v>2006</v>
      </c>
      <c r="M231" s="94">
        <v>2020</v>
      </c>
      <c r="N231" s="96">
        <v>0</v>
      </c>
      <c r="O231" s="96">
        <v>42518000</v>
      </c>
      <c r="P231" s="96">
        <v>2423000</v>
      </c>
      <c r="Q231" s="96">
        <v>26870000</v>
      </c>
      <c r="R231" s="96">
        <v>13225000</v>
      </c>
      <c r="S231" s="96">
        <v>13225000</v>
      </c>
      <c r="T231" s="96">
        <v>0</v>
      </c>
      <c r="U231" s="96">
        <v>0</v>
      </c>
      <c r="V231" s="96">
        <v>0</v>
      </c>
      <c r="W231" s="97">
        <v>0</v>
      </c>
    </row>
    <row r="232" spans="1:23" s="91" customFormat="1" ht="24" customHeight="1" x14ac:dyDescent="0.2">
      <c r="A232" s="98" t="s">
        <v>511</v>
      </c>
      <c r="B232" s="99">
        <v>230</v>
      </c>
      <c r="C232" s="99">
        <v>2310</v>
      </c>
      <c r="D232" s="99">
        <v>6121</v>
      </c>
      <c r="E232" s="100">
        <v>2</v>
      </c>
      <c r="F232" s="100">
        <v>7376</v>
      </c>
      <c r="G232" s="100" t="s">
        <v>390</v>
      </c>
      <c r="H232" s="101" t="s">
        <v>512</v>
      </c>
      <c r="I232" s="101" t="s">
        <v>45</v>
      </c>
      <c r="J232" s="101">
        <v>400</v>
      </c>
      <c r="K232" s="101" t="s">
        <v>142</v>
      </c>
      <c r="L232" s="100">
        <v>2017</v>
      </c>
      <c r="M232" s="100">
        <v>2022</v>
      </c>
      <c r="N232" s="102">
        <v>0</v>
      </c>
      <c r="O232" s="102">
        <v>13040000</v>
      </c>
      <c r="P232" s="102">
        <v>176000</v>
      </c>
      <c r="Q232" s="102">
        <v>109000</v>
      </c>
      <c r="R232" s="102">
        <v>150000</v>
      </c>
      <c r="S232" s="102">
        <v>125000</v>
      </c>
      <c r="T232" s="102">
        <v>25000</v>
      </c>
      <c r="U232" s="102">
        <v>0</v>
      </c>
      <c r="V232" s="102">
        <v>0</v>
      </c>
      <c r="W232" s="103">
        <v>0</v>
      </c>
    </row>
    <row r="233" spans="1:23" s="91" customFormat="1" ht="24" customHeight="1" x14ac:dyDescent="0.2">
      <c r="A233" s="98" t="s">
        <v>513</v>
      </c>
      <c r="B233" s="99">
        <v>230</v>
      </c>
      <c r="C233" s="99">
        <v>2310</v>
      </c>
      <c r="D233" s="99">
        <v>6121</v>
      </c>
      <c r="E233" s="100">
        <v>2</v>
      </c>
      <c r="F233" s="100">
        <v>7410</v>
      </c>
      <c r="G233" s="100" t="s">
        <v>390</v>
      </c>
      <c r="H233" s="101" t="s">
        <v>514</v>
      </c>
      <c r="I233" s="101" t="s">
        <v>35</v>
      </c>
      <c r="J233" s="101">
        <v>400</v>
      </c>
      <c r="K233" s="101" t="s">
        <v>142</v>
      </c>
      <c r="L233" s="100">
        <v>2018</v>
      </c>
      <c r="M233" s="100">
        <v>2023</v>
      </c>
      <c r="N233" s="102">
        <v>0</v>
      </c>
      <c r="O233" s="102">
        <v>6059000</v>
      </c>
      <c r="P233" s="102">
        <v>0</v>
      </c>
      <c r="Q233" s="102">
        <v>395000</v>
      </c>
      <c r="R233" s="102">
        <v>341000</v>
      </c>
      <c r="S233" s="102">
        <v>37000</v>
      </c>
      <c r="T233" s="102">
        <v>304000</v>
      </c>
      <c r="U233" s="102">
        <v>0</v>
      </c>
      <c r="V233" s="102">
        <v>0</v>
      </c>
      <c r="W233" s="103">
        <v>0</v>
      </c>
    </row>
    <row r="234" spans="1:23" s="91" customFormat="1" ht="24" customHeight="1" x14ac:dyDescent="0.2">
      <c r="A234" s="92" t="s">
        <v>515</v>
      </c>
      <c r="B234" s="93">
        <v>230</v>
      </c>
      <c r="C234" s="93">
        <v>2310</v>
      </c>
      <c r="D234" s="93">
        <v>6121</v>
      </c>
      <c r="E234" s="94">
        <v>1</v>
      </c>
      <c r="F234" s="94">
        <v>7342</v>
      </c>
      <c r="G234" s="94" t="s">
        <v>390</v>
      </c>
      <c r="H234" s="95" t="s">
        <v>43</v>
      </c>
      <c r="I234" s="95" t="s">
        <v>40</v>
      </c>
      <c r="J234" s="95">
        <v>400</v>
      </c>
      <c r="K234" s="95" t="s">
        <v>142</v>
      </c>
      <c r="L234" s="94">
        <v>2019</v>
      </c>
      <c r="M234" s="94">
        <v>2023</v>
      </c>
      <c r="N234" s="96">
        <v>0</v>
      </c>
      <c r="O234" s="96">
        <v>2500000</v>
      </c>
      <c r="P234" s="96">
        <v>0</v>
      </c>
      <c r="Q234" s="96">
        <v>500000</v>
      </c>
      <c r="R234" s="96">
        <v>500000</v>
      </c>
      <c r="S234" s="96">
        <v>0</v>
      </c>
      <c r="T234" s="96">
        <v>500000</v>
      </c>
      <c r="U234" s="96">
        <v>0</v>
      </c>
      <c r="V234" s="96">
        <v>0</v>
      </c>
      <c r="W234" s="97">
        <v>0</v>
      </c>
    </row>
    <row r="235" spans="1:23" s="91" customFormat="1" ht="24" customHeight="1" x14ac:dyDescent="0.2">
      <c r="A235" s="98" t="s">
        <v>516</v>
      </c>
      <c r="B235" s="99">
        <v>230</v>
      </c>
      <c r="C235" s="99">
        <v>2310</v>
      </c>
      <c r="D235" s="99">
        <v>6121</v>
      </c>
      <c r="E235" s="100">
        <v>2</v>
      </c>
      <c r="F235" s="100">
        <v>7407</v>
      </c>
      <c r="G235" s="100" t="s">
        <v>390</v>
      </c>
      <c r="H235" s="101" t="s">
        <v>517</v>
      </c>
      <c r="I235" s="101" t="s">
        <v>45</v>
      </c>
      <c r="J235" s="101">
        <v>400</v>
      </c>
      <c r="K235" s="101" t="s">
        <v>142</v>
      </c>
      <c r="L235" s="100">
        <v>2018</v>
      </c>
      <c r="M235" s="100">
        <v>2022</v>
      </c>
      <c r="N235" s="102">
        <v>0</v>
      </c>
      <c r="O235" s="102">
        <v>4366000</v>
      </c>
      <c r="P235" s="102">
        <v>0</v>
      </c>
      <c r="Q235" s="102">
        <v>197000</v>
      </c>
      <c r="R235" s="102">
        <v>356000</v>
      </c>
      <c r="S235" s="102">
        <v>208000</v>
      </c>
      <c r="T235" s="102">
        <v>148000</v>
      </c>
      <c r="U235" s="102">
        <v>0</v>
      </c>
      <c r="V235" s="102">
        <v>0</v>
      </c>
      <c r="W235" s="103">
        <v>0</v>
      </c>
    </row>
    <row r="236" spans="1:23" s="91" customFormat="1" ht="24" customHeight="1" x14ac:dyDescent="0.2">
      <c r="A236" s="98" t="s">
        <v>518</v>
      </c>
      <c r="B236" s="99">
        <v>230</v>
      </c>
      <c r="C236" s="99">
        <v>2310</v>
      </c>
      <c r="D236" s="99">
        <v>6121</v>
      </c>
      <c r="E236" s="100">
        <v>2</v>
      </c>
      <c r="F236" s="100">
        <v>7428</v>
      </c>
      <c r="G236" s="100" t="s">
        <v>390</v>
      </c>
      <c r="H236" s="101" t="s">
        <v>519</v>
      </c>
      <c r="I236" s="101" t="s">
        <v>31</v>
      </c>
      <c r="J236" s="101">
        <v>400</v>
      </c>
      <c r="K236" s="101" t="s">
        <v>142</v>
      </c>
      <c r="L236" s="100">
        <v>2019</v>
      </c>
      <c r="M236" s="100">
        <v>2022</v>
      </c>
      <c r="N236" s="102">
        <v>0</v>
      </c>
      <c r="O236" s="102">
        <v>43770000</v>
      </c>
      <c r="P236" s="102">
        <v>0</v>
      </c>
      <c r="Q236" s="102">
        <v>1720000</v>
      </c>
      <c r="R236" s="102">
        <v>2050000</v>
      </c>
      <c r="S236" s="102">
        <v>1750000</v>
      </c>
      <c r="T236" s="102">
        <v>300000</v>
      </c>
      <c r="U236" s="102">
        <v>0</v>
      </c>
      <c r="V236" s="102">
        <v>0</v>
      </c>
      <c r="W236" s="103">
        <v>0</v>
      </c>
    </row>
    <row r="237" spans="1:23" s="91" customFormat="1" ht="24" customHeight="1" x14ac:dyDescent="0.2">
      <c r="A237" s="98" t="s">
        <v>520</v>
      </c>
      <c r="B237" s="99">
        <v>230</v>
      </c>
      <c r="C237" s="99">
        <v>2310</v>
      </c>
      <c r="D237" s="99">
        <v>6121</v>
      </c>
      <c r="E237" s="100">
        <v>2</v>
      </c>
      <c r="F237" s="100">
        <v>7434</v>
      </c>
      <c r="G237" s="100" t="s">
        <v>390</v>
      </c>
      <c r="H237" s="101" t="s">
        <v>521</v>
      </c>
      <c r="I237" s="101" t="s">
        <v>53</v>
      </c>
      <c r="J237" s="101">
        <v>400</v>
      </c>
      <c r="K237" s="101" t="s">
        <v>142</v>
      </c>
      <c r="L237" s="100">
        <v>2018</v>
      </c>
      <c r="M237" s="100">
        <v>2021</v>
      </c>
      <c r="N237" s="102">
        <v>0</v>
      </c>
      <c r="O237" s="102">
        <v>1250000</v>
      </c>
      <c r="P237" s="102">
        <v>300000</v>
      </c>
      <c r="Q237" s="102">
        <v>0</v>
      </c>
      <c r="R237" s="102">
        <v>500000</v>
      </c>
      <c r="S237" s="102">
        <v>0</v>
      </c>
      <c r="T237" s="102">
        <v>500000</v>
      </c>
      <c r="U237" s="102">
        <v>0</v>
      </c>
      <c r="V237" s="102">
        <v>0</v>
      </c>
      <c r="W237" s="103">
        <v>0</v>
      </c>
    </row>
    <row r="238" spans="1:23" s="91" customFormat="1" ht="24" customHeight="1" x14ac:dyDescent="0.2">
      <c r="A238" s="92" t="s">
        <v>524</v>
      </c>
      <c r="B238" s="93">
        <v>230</v>
      </c>
      <c r="C238" s="93">
        <v>2310</v>
      </c>
      <c r="D238" s="93">
        <v>6121</v>
      </c>
      <c r="E238" s="94">
        <v>1</v>
      </c>
      <c r="F238" s="94">
        <v>7095</v>
      </c>
      <c r="G238" s="94" t="s">
        <v>390</v>
      </c>
      <c r="H238" s="95" t="s">
        <v>525</v>
      </c>
      <c r="I238" s="95" t="s">
        <v>51</v>
      </c>
      <c r="J238" s="95">
        <v>400</v>
      </c>
      <c r="K238" s="95" t="s">
        <v>142</v>
      </c>
      <c r="L238" s="94">
        <v>2003</v>
      </c>
      <c r="M238" s="94">
        <v>2021</v>
      </c>
      <c r="N238" s="96">
        <v>0</v>
      </c>
      <c r="O238" s="96">
        <v>15280000</v>
      </c>
      <c r="P238" s="96">
        <v>0</v>
      </c>
      <c r="Q238" s="96">
        <v>0</v>
      </c>
      <c r="R238" s="96">
        <v>15280000</v>
      </c>
      <c r="S238" s="96">
        <v>0</v>
      </c>
      <c r="T238" s="96">
        <v>15280000</v>
      </c>
      <c r="U238" s="96">
        <v>0</v>
      </c>
      <c r="V238" s="96">
        <v>0</v>
      </c>
      <c r="W238" s="97">
        <v>0</v>
      </c>
    </row>
    <row r="239" spans="1:23" s="91" customFormat="1" ht="24" customHeight="1" x14ac:dyDescent="0.2">
      <c r="A239" s="92" t="s">
        <v>526</v>
      </c>
      <c r="B239" s="93">
        <v>230</v>
      </c>
      <c r="C239" s="93">
        <v>2310</v>
      </c>
      <c r="D239" s="93">
        <v>6121</v>
      </c>
      <c r="E239" s="94">
        <v>1</v>
      </c>
      <c r="F239" s="94">
        <v>7292</v>
      </c>
      <c r="G239" s="94" t="s">
        <v>390</v>
      </c>
      <c r="H239" s="95" t="s">
        <v>527</v>
      </c>
      <c r="I239" s="95" t="s">
        <v>37</v>
      </c>
      <c r="J239" s="95">
        <v>400</v>
      </c>
      <c r="K239" s="95" t="s">
        <v>142</v>
      </c>
      <c r="L239" s="94">
        <v>2007</v>
      </c>
      <c r="M239" s="94">
        <v>2020</v>
      </c>
      <c r="N239" s="96">
        <v>0</v>
      </c>
      <c r="O239" s="96">
        <v>26518000</v>
      </c>
      <c r="P239" s="96">
        <v>23438000</v>
      </c>
      <c r="Q239" s="96">
        <v>2800000</v>
      </c>
      <c r="R239" s="96">
        <v>280000</v>
      </c>
      <c r="S239" s="96">
        <v>280000</v>
      </c>
      <c r="T239" s="96">
        <v>0</v>
      </c>
      <c r="U239" s="96">
        <v>0</v>
      </c>
      <c r="V239" s="96">
        <v>0</v>
      </c>
      <c r="W239" s="97">
        <v>0</v>
      </c>
    </row>
    <row r="240" spans="1:23" s="91" customFormat="1" ht="24" customHeight="1" x14ac:dyDescent="0.2">
      <c r="A240" s="98" t="s">
        <v>528</v>
      </c>
      <c r="B240" s="99">
        <v>230</v>
      </c>
      <c r="C240" s="99">
        <v>2310</v>
      </c>
      <c r="D240" s="99">
        <v>6121</v>
      </c>
      <c r="E240" s="100">
        <v>2</v>
      </c>
      <c r="F240" s="100">
        <v>7436</v>
      </c>
      <c r="G240" s="100" t="s">
        <v>390</v>
      </c>
      <c r="H240" s="101" t="s">
        <v>529</v>
      </c>
      <c r="I240" s="101" t="s">
        <v>31</v>
      </c>
      <c r="J240" s="101">
        <v>400</v>
      </c>
      <c r="K240" s="101" t="s">
        <v>142</v>
      </c>
      <c r="L240" s="100">
        <v>2018</v>
      </c>
      <c r="M240" s="100">
        <v>2021</v>
      </c>
      <c r="N240" s="102">
        <v>0</v>
      </c>
      <c r="O240" s="102">
        <v>9110000</v>
      </c>
      <c r="P240" s="102">
        <v>0</v>
      </c>
      <c r="Q240" s="102">
        <v>0</v>
      </c>
      <c r="R240" s="102">
        <v>500000</v>
      </c>
      <c r="S240" s="102">
        <v>0</v>
      </c>
      <c r="T240" s="102">
        <v>500000</v>
      </c>
      <c r="U240" s="102">
        <v>0</v>
      </c>
      <c r="V240" s="102">
        <v>0</v>
      </c>
      <c r="W240" s="103">
        <v>0</v>
      </c>
    </row>
    <row r="241" spans="1:23" s="91" customFormat="1" ht="24" customHeight="1" x14ac:dyDescent="0.2">
      <c r="A241" s="92" t="s">
        <v>882</v>
      </c>
      <c r="B241" s="93">
        <v>230</v>
      </c>
      <c r="C241" s="93">
        <v>2310</v>
      </c>
      <c r="D241" s="93">
        <v>6121</v>
      </c>
      <c r="E241" s="94">
        <v>1</v>
      </c>
      <c r="F241" s="94">
        <v>7405</v>
      </c>
      <c r="G241" s="94" t="s">
        <v>390</v>
      </c>
      <c r="H241" s="95" t="s">
        <v>883</v>
      </c>
      <c r="I241" s="95" t="s">
        <v>35</v>
      </c>
      <c r="J241" s="95">
        <v>400</v>
      </c>
      <c r="K241" s="95" t="s">
        <v>142</v>
      </c>
      <c r="L241" s="94">
        <v>2019</v>
      </c>
      <c r="M241" s="94">
        <v>2020</v>
      </c>
      <c r="N241" s="96">
        <v>0</v>
      </c>
      <c r="O241" s="96">
        <v>771400</v>
      </c>
      <c r="P241" s="96">
        <v>0</v>
      </c>
      <c r="Q241" s="96">
        <v>290400</v>
      </c>
      <c r="R241" s="96">
        <v>481000</v>
      </c>
      <c r="S241" s="96">
        <v>300000</v>
      </c>
      <c r="T241" s="96">
        <v>181000</v>
      </c>
      <c r="U241" s="96">
        <v>0</v>
      </c>
      <c r="V241" s="96">
        <v>0</v>
      </c>
      <c r="W241" s="97">
        <v>0</v>
      </c>
    </row>
    <row r="242" spans="1:23" s="91" customFormat="1" ht="24" customHeight="1" x14ac:dyDescent="0.2">
      <c r="A242" s="98" t="s">
        <v>530</v>
      </c>
      <c r="B242" s="99">
        <v>230</v>
      </c>
      <c r="C242" s="99">
        <v>2310</v>
      </c>
      <c r="D242" s="99">
        <v>6121</v>
      </c>
      <c r="E242" s="100">
        <v>2</v>
      </c>
      <c r="F242" s="100">
        <v>7390</v>
      </c>
      <c r="G242" s="100" t="s">
        <v>390</v>
      </c>
      <c r="H242" s="101" t="s">
        <v>531</v>
      </c>
      <c r="I242" s="101" t="s">
        <v>31</v>
      </c>
      <c r="J242" s="101">
        <v>400</v>
      </c>
      <c r="K242" s="101" t="s">
        <v>142</v>
      </c>
      <c r="L242" s="100">
        <v>2018</v>
      </c>
      <c r="M242" s="100">
        <v>2021</v>
      </c>
      <c r="N242" s="102">
        <v>0</v>
      </c>
      <c r="O242" s="102">
        <v>8883000</v>
      </c>
      <c r="P242" s="102">
        <v>0</v>
      </c>
      <c r="Q242" s="102">
        <v>59000</v>
      </c>
      <c r="R242" s="102">
        <v>232000</v>
      </c>
      <c r="S242" s="102">
        <v>50000</v>
      </c>
      <c r="T242" s="102">
        <v>182000</v>
      </c>
      <c r="U242" s="102">
        <v>0</v>
      </c>
      <c r="V242" s="102">
        <v>0</v>
      </c>
      <c r="W242" s="103">
        <v>0</v>
      </c>
    </row>
    <row r="243" spans="1:23" s="91" customFormat="1" ht="24" customHeight="1" x14ac:dyDescent="0.2">
      <c r="A243" s="98" t="s">
        <v>534</v>
      </c>
      <c r="B243" s="99">
        <v>230</v>
      </c>
      <c r="C243" s="99">
        <v>2310</v>
      </c>
      <c r="D243" s="99">
        <v>6121</v>
      </c>
      <c r="E243" s="100">
        <v>2</v>
      </c>
      <c r="F243" s="100">
        <v>7402</v>
      </c>
      <c r="G243" s="100" t="s">
        <v>390</v>
      </c>
      <c r="H243" s="101" t="s">
        <v>535</v>
      </c>
      <c r="I243" s="101" t="s">
        <v>37</v>
      </c>
      <c r="J243" s="101">
        <v>400</v>
      </c>
      <c r="K243" s="101" t="s">
        <v>142</v>
      </c>
      <c r="L243" s="100">
        <v>2018</v>
      </c>
      <c r="M243" s="100">
        <v>2027</v>
      </c>
      <c r="N243" s="102">
        <v>0</v>
      </c>
      <c r="O243" s="102">
        <v>10874000</v>
      </c>
      <c r="P243" s="102">
        <v>0</v>
      </c>
      <c r="Q243" s="102">
        <v>349000</v>
      </c>
      <c r="R243" s="102">
        <v>944000</v>
      </c>
      <c r="S243" s="102">
        <v>274000</v>
      </c>
      <c r="T243" s="102">
        <v>670000</v>
      </c>
      <c r="U243" s="102">
        <v>0</v>
      </c>
      <c r="V243" s="102">
        <v>0</v>
      </c>
      <c r="W243" s="103">
        <v>0</v>
      </c>
    </row>
    <row r="244" spans="1:23" s="91" customFormat="1" ht="24" customHeight="1" x14ac:dyDescent="0.2">
      <c r="A244" s="98" t="s">
        <v>536</v>
      </c>
      <c r="B244" s="99">
        <v>230</v>
      </c>
      <c r="C244" s="99">
        <v>2310</v>
      </c>
      <c r="D244" s="99">
        <v>6121</v>
      </c>
      <c r="E244" s="100">
        <v>2</v>
      </c>
      <c r="F244" s="100">
        <v>7433</v>
      </c>
      <c r="G244" s="100" t="s">
        <v>390</v>
      </c>
      <c r="H244" s="101" t="s">
        <v>537</v>
      </c>
      <c r="I244" s="101" t="s">
        <v>33</v>
      </c>
      <c r="J244" s="101">
        <v>400</v>
      </c>
      <c r="K244" s="101" t="s">
        <v>142</v>
      </c>
      <c r="L244" s="100">
        <v>2018</v>
      </c>
      <c r="M244" s="100">
        <v>2021</v>
      </c>
      <c r="N244" s="102">
        <v>0</v>
      </c>
      <c r="O244" s="102">
        <v>1252386</v>
      </c>
      <c r="P244" s="102">
        <v>302386</v>
      </c>
      <c r="Q244" s="102">
        <v>0</v>
      </c>
      <c r="R244" s="102">
        <v>450000</v>
      </c>
      <c r="S244" s="102">
        <v>0</v>
      </c>
      <c r="T244" s="102">
        <v>450000</v>
      </c>
      <c r="U244" s="102">
        <v>0</v>
      </c>
      <c r="V244" s="102">
        <v>0</v>
      </c>
      <c r="W244" s="103">
        <v>0</v>
      </c>
    </row>
    <row r="245" spans="1:23" s="91" customFormat="1" ht="24" customHeight="1" x14ac:dyDescent="0.2">
      <c r="A245" s="92" t="s">
        <v>538</v>
      </c>
      <c r="B245" s="93">
        <v>230</v>
      </c>
      <c r="C245" s="93">
        <v>2310</v>
      </c>
      <c r="D245" s="93">
        <v>6121</v>
      </c>
      <c r="E245" s="94">
        <v>1</v>
      </c>
      <c r="F245" s="94">
        <v>7430</v>
      </c>
      <c r="G245" s="94" t="s">
        <v>390</v>
      </c>
      <c r="H245" s="95" t="s">
        <v>539</v>
      </c>
      <c r="I245" s="95" t="s">
        <v>31</v>
      </c>
      <c r="J245" s="95">
        <v>400</v>
      </c>
      <c r="K245" s="95" t="s">
        <v>142</v>
      </c>
      <c r="L245" s="94">
        <v>2019</v>
      </c>
      <c r="M245" s="94">
        <v>2020</v>
      </c>
      <c r="N245" s="96">
        <v>0</v>
      </c>
      <c r="O245" s="96">
        <v>1064250</v>
      </c>
      <c r="P245" s="96">
        <v>0</v>
      </c>
      <c r="Q245" s="96">
        <v>151250</v>
      </c>
      <c r="R245" s="96">
        <v>913000</v>
      </c>
      <c r="S245" s="96">
        <v>48000</v>
      </c>
      <c r="T245" s="96">
        <v>865000</v>
      </c>
      <c r="U245" s="96">
        <v>0</v>
      </c>
      <c r="V245" s="96">
        <v>0</v>
      </c>
      <c r="W245" s="97">
        <v>0</v>
      </c>
    </row>
    <row r="246" spans="1:23" s="91" customFormat="1" ht="24" customHeight="1" x14ac:dyDescent="0.2">
      <c r="A246" s="98" t="s">
        <v>540</v>
      </c>
      <c r="B246" s="99">
        <v>230</v>
      </c>
      <c r="C246" s="99">
        <v>2310</v>
      </c>
      <c r="D246" s="99">
        <v>6121</v>
      </c>
      <c r="E246" s="100">
        <v>2</v>
      </c>
      <c r="F246" s="100">
        <v>7413</v>
      </c>
      <c r="G246" s="100" t="s">
        <v>390</v>
      </c>
      <c r="H246" s="101" t="s">
        <v>541</v>
      </c>
      <c r="I246" s="101" t="s">
        <v>39</v>
      </c>
      <c r="J246" s="101">
        <v>400</v>
      </c>
      <c r="K246" s="101" t="s">
        <v>142</v>
      </c>
      <c r="L246" s="100">
        <v>2017</v>
      </c>
      <c r="M246" s="100">
        <v>2021</v>
      </c>
      <c r="N246" s="102">
        <v>0</v>
      </c>
      <c r="O246" s="102">
        <v>1864000</v>
      </c>
      <c r="P246" s="102">
        <v>0</v>
      </c>
      <c r="Q246" s="102">
        <v>0</v>
      </c>
      <c r="R246" s="102">
        <v>0</v>
      </c>
      <c r="S246" s="102">
        <v>0</v>
      </c>
      <c r="T246" s="102">
        <v>0</v>
      </c>
      <c r="U246" s="102">
        <v>0</v>
      </c>
      <c r="V246" s="102">
        <v>0</v>
      </c>
      <c r="W246" s="103">
        <v>0</v>
      </c>
    </row>
    <row r="247" spans="1:23" s="91" customFormat="1" ht="24" customHeight="1" x14ac:dyDescent="0.2">
      <c r="A247" s="98"/>
      <c r="B247" s="99">
        <v>230</v>
      </c>
      <c r="C247" s="99">
        <v>2310</v>
      </c>
      <c r="D247" s="99">
        <v>6121</v>
      </c>
      <c r="E247" s="100">
        <v>2</v>
      </c>
      <c r="F247" s="100">
        <v>7382</v>
      </c>
      <c r="G247" s="100" t="s">
        <v>390</v>
      </c>
      <c r="H247" s="101" t="s">
        <v>667</v>
      </c>
      <c r="I247" s="101" t="s">
        <v>53</v>
      </c>
      <c r="J247" s="101">
        <v>400</v>
      </c>
      <c r="K247" s="101"/>
      <c r="L247" s="100">
        <v>2016</v>
      </c>
      <c r="M247" s="100">
        <v>2024</v>
      </c>
      <c r="N247" s="102">
        <v>0</v>
      </c>
      <c r="O247" s="102">
        <v>5300000</v>
      </c>
      <c r="P247" s="102">
        <v>0</v>
      </c>
      <c r="Q247" s="102">
        <v>0</v>
      </c>
      <c r="R247" s="102">
        <v>150000</v>
      </c>
      <c r="S247" s="102">
        <v>150000</v>
      </c>
      <c r="T247" s="102">
        <v>0</v>
      </c>
      <c r="U247" s="102">
        <v>0</v>
      </c>
      <c r="V247" s="102">
        <v>0</v>
      </c>
      <c r="W247" s="103">
        <v>0</v>
      </c>
    </row>
    <row r="248" spans="1:23" s="91" customFormat="1" ht="24" customHeight="1" x14ac:dyDescent="0.2">
      <c r="A248" s="98"/>
      <c r="B248" s="99">
        <v>230</v>
      </c>
      <c r="C248" s="99">
        <v>2310</v>
      </c>
      <c r="D248" s="99">
        <v>6121</v>
      </c>
      <c r="E248" s="100">
        <v>2</v>
      </c>
      <c r="F248" s="100">
        <v>7397</v>
      </c>
      <c r="G248" s="100" t="s">
        <v>390</v>
      </c>
      <c r="H248" s="101" t="s">
        <v>671</v>
      </c>
      <c r="I248" s="101" t="s">
        <v>53</v>
      </c>
      <c r="J248" s="101">
        <v>400</v>
      </c>
      <c r="K248" s="101"/>
      <c r="L248" s="100">
        <v>2018</v>
      </c>
      <c r="M248" s="100">
        <v>2026</v>
      </c>
      <c r="N248" s="102">
        <v>0</v>
      </c>
      <c r="O248" s="102">
        <v>2500000</v>
      </c>
      <c r="P248" s="102">
        <v>0</v>
      </c>
      <c r="Q248" s="102">
        <v>0</v>
      </c>
      <c r="R248" s="102">
        <v>100000</v>
      </c>
      <c r="S248" s="102">
        <v>100000</v>
      </c>
      <c r="T248" s="102">
        <v>0</v>
      </c>
      <c r="U248" s="102">
        <v>0</v>
      </c>
      <c r="V248" s="102">
        <v>0</v>
      </c>
      <c r="W248" s="103">
        <v>0</v>
      </c>
    </row>
    <row r="249" spans="1:23" s="91" customFormat="1" ht="24" customHeight="1" x14ac:dyDescent="0.2">
      <c r="A249" s="98"/>
      <c r="B249" s="99">
        <v>230</v>
      </c>
      <c r="C249" s="99">
        <v>2310</v>
      </c>
      <c r="D249" s="99">
        <v>6121</v>
      </c>
      <c r="E249" s="100">
        <v>2</v>
      </c>
      <c r="F249" s="100">
        <v>7381</v>
      </c>
      <c r="G249" s="100" t="s">
        <v>390</v>
      </c>
      <c r="H249" s="101" t="s">
        <v>675</v>
      </c>
      <c r="I249" s="101" t="s">
        <v>53</v>
      </c>
      <c r="J249" s="101">
        <v>400</v>
      </c>
      <c r="K249" s="101"/>
      <c r="L249" s="100">
        <v>2016</v>
      </c>
      <c r="M249" s="100">
        <v>2026</v>
      </c>
      <c r="N249" s="102">
        <v>0</v>
      </c>
      <c r="O249" s="102">
        <v>2400000</v>
      </c>
      <c r="P249" s="102">
        <v>0</v>
      </c>
      <c r="Q249" s="102">
        <v>0</v>
      </c>
      <c r="R249" s="102">
        <v>100000</v>
      </c>
      <c r="S249" s="102">
        <v>100000</v>
      </c>
      <c r="T249" s="102">
        <v>0</v>
      </c>
      <c r="U249" s="102">
        <v>0</v>
      </c>
      <c r="V249" s="102">
        <v>0</v>
      </c>
      <c r="W249" s="103">
        <v>0</v>
      </c>
    </row>
    <row r="250" spans="1:23" s="91" customFormat="1" ht="24" customHeight="1" x14ac:dyDescent="0.2">
      <c r="A250" s="92" t="s">
        <v>547</v>
      </c>
      <c r="B250" s="93">
        <v>230</v>
      </c>
      <c r="C250" s="93">
        <v>2310</v>
      </c>
      <c r="D250" s="93">
        <v>6121</v>
      </c>
      <c r="E250" s="94">
        <v>1</v>
      </c>
      <c r="F250" s="94">
        <v>7421</v>
      </c>
      <c r="G250" s="94" t="s">
        <v>390</v>
      </c>
      <c r="H250" s="95" t="s">
        <v>548</v>
      </c>
      <c r="I250" s="95" t="s">
        <v>39</v>
      </c>
      <c r="J250" s="95">
        <v>400</v>
      </c>
      <c r="K250" s="95" t="s">
        <v>142</v>
      </c>
      <c r="L250" s="94">
        <v>2018</v>
      </c>
      <c r="M250" s="94">
        <v>2020</v>
      </c>
      <c r="N250" s="96">
        <v>0</v>
      </c>
      <c r="O250" s="96">
        <v>3300000</v>
      </c>
      <c r="P250" s="96">
        <v>0</v>
      </c>
      <c r="Q250" s="96">
        <v>0</v>
      </c>
      <c r="R250" s="96">
        <v>3300000</v>
      </c>
      <c r="S250" s="96">
        <v>1000000</v>
      </c>
      <c r="T250" s="96">
        <v>2300000</v>
      </c>
      <c r="U250" s="96">
        <v>0</v>
      </c>
      <c r="V250" s="96">
        <v>0</v>
      </c>
      <c r="W250" s="97">
        <v>0</v>
      </c>
    </row>
    <row r="251" spans="1:23" s="91" customFormat="1" ht="24" customHeight="1" x14ac:dyDescent="0.2">
      <c r="A251" s="98" t="s">
        <v>549</v>
      </c>
      <c r="B251" s="99">
        <v>230</v>
      </c>
      <c r="C251" s="99">
        <v>2310</v>
      </c>
      <c r="D251" s="99">
        <v>6121</v>
      </c>
      <c r="E251" s="100">
        <v>2</v>
      </c>
      <c r="F251" s="100">
        <v>7446</v>
      </c>
      <c r="G251" s="100" t="s">
        <v>390</v>
      </c>
      <c r="H251" s="101" t="s">
        <v>550</v>
      </c>
      <c r="I251" s="101" t="s">
        <v>61</v>
      </c>
      <c r="J251" s="101">
        <v>400</v>
      </c>
      <c r="K251" s="101" t="s">
        <v>178</v>
      </c>
      <c r="L251" s="100">
        <v>2019</v>
      </c>
      <c r="M251" s="100">
        <v>2021</v>
      </c>
      <c r="N251" s="102">
        <v>0</v>
      </c>
      <c r="O251" s="102">
        <v>4953000</v>
      </c>
      <c r="P251" s="102">
        <v>0</v>
      </c>
      <c r="Q251" s="102">
        <v>0</v>
      </c>
      <c r="R251" s="102">
        <v>500000</v>
      </c>
      <c r="S251" s="102">
        <v>0</v>
      </c>
      <c r="T251" s="102">
        <v>500000</v>
      </c>
      <c r="U251" s="102">
        <v>0</v>
      </c>
      <c r="V251" s="102">
        <v>0</v>
      </c>
      <c r="W251" s="103">
        <v>0</v>
      </c>
    </row>
    <row r="252" spans="1:23" s="91" customFormat="1" ht="24" customHeight="1" x14ac:dyDescent="0.2">
      <c r="A252" s="98" t="s">
        <v>551</v>
      </c>
      <c r="B252" s="99">
        <v>230</v>
      </c>
      <c r="C252" s="99">
        <v>2310</v>
      </c>
      <c r="D252" s="99">
        <v>6121</v>
      </c>
      <c r="E252" s="100">
        <v>2</v>
      </c>
      <c r="F252" s="100">
        <v>7450</v>
      </c>
      <c r="G252" s="100" t="s">
        <v>390</v>
      </c>
      <c r="H252" s="101" t="s">
        <v>552</v>
      </c>
      <c r="I252" s="101" t="s">
        <v>61</v>
      </c>
      <c r="J252" s="101">
        <v>400</v>
      </c>
      <c r="K252" s="101" t="s">
        <v>142</v>
      </c>
      <c r="L252" s="100">
        <v>2019</v>
      </c>
      <c r="M252" s="100">
        <v>2020</v>
      </c>
      <c r="N252" s="102">
        <v>0</v>
      </c>
      <c r="O252" s="102">
        <v>1386000</v>
      </c>
      <c r="P252" s="102">
        <v>0</v>
      </c>
      <c r="Q252" s="102">
        <v>0</v>
      </c>
      <c r="R252" s="102">
        <v>1386000</v>
      </c>
      <c r="S252" s="102">
        <v>0</v>
      </c>
      <c r="T252" s="102">
        <v>1386000</v>
      </c>
      <c r="U252" s="102">
        <v>0</v>
      </c>
      <c r="V252" s="102">
        <v>0</v>
      </c>
      <c r="W252" s="103">
        <v>0</v>
      </c>
    </row>
    <row r="253" spans="1:23" s="91" customFormat="1" ht="36" customHeight="1" x14ac:dyDescent="0.2">
      <c r="A253" s="140" t="s">
        <v>557</v>
      </c>
      <c r="B253" s="141">
        <v>230</v>
      </c>
      <c r="C253" s="141">
        <v>2310</v>
      </c>
      <c r="D253" s="141">
        <v>6121</v>
      </c>
      <c r="E253" s="142">
        <v>3</v>
      </c>
      <c r="F253" s="142">
        <v>7201</v>
      </c>
      <c r="G253" s="142" t="s">
        <v>390</v>
      </c>
      <c r="H253" s="143" t="s">
        <v>36</v>
      </c>
      <c r="I253" s="143" t="s">
        <v>37</v>
      </c>
      <c r="J253" s="143">
        <v>400</v>
      </c>
      <c r="K253" s="143" t="s">
        <v>142</v>
      </c>
      <c r="L253" s="142">
        <v>2006</v>
      </c>
      <c r="M253" s="142">
        <v>2025</v>
      </c>
      <c r="N253" s="144">
        <v>0</v>
      </c>
      <c r="O253" s="144">
        <v>31369000</v>
      </c>
      <c r="P253" s="144">
        <v>59000</v>
      </c>
      <c r="Q253" s="144">
        <v>10406000</v>
      </c>
      <c r="R253" s="144">
        <v>5904000</v>
      </c>
      <c r="S253" s="144">
        <v>5904000</v>
      </c>
      <c r="T253" s="144">
        <v>0</v>
      </c>
      <c r="U253" s="144">
        <v>0</v>
      </c>
      <c r="V253" s="144">
        <v>0</v>
      </c>
      <c r="W253" s="145">
        <v>0</v>
      </c>
    </row>
    <row r="254" spans="1:23" s="91" customFormat="1" ht="24" customHeight="1" x14ac:dyDescent="0.2">
      <c r="A254" s="98"/>
      <c r="B254" s="99">
        <v>230</v>
      </c>
      <c r="C254" s="99">
        <v>2310</v>
      </c>
      <c r="D254" s="99">
        <v>6121</v>
      </c>
      <c r="E254" s="100">
        <v>2</v>
      </c>
      <c r="F254" s="100">
        <v>73960</v>
      </c>
      <c r="G254" s="100" t="s">
        <v>390</v>
      </c>
      <c r="H254" s="101" t="s">
        <v>689</v>
      </c>
      <c r="I254" s="101" t="s">
        <v>31</v>
      </c>
      <c r="J254" s="101">
        <v>400</v>
      </c>
      <c r="K254" s="101"/>
      <c r="L254" s="100">
        <v>2016</v>
      </c>
      <c r="M254" s="100">
        <v>2020</v>
      </c>
      <c r="N254" s="102">
        <v>0</v>
      </c>
      <c r="O254" s="102">
        <v>6600000</v>
      </c>
      <c r="P254" s="102">
        <v>0</v>
      </c>
      <c r="Q254" s="102">
        <v>0</v>
      </c>
      <c r="R254" s="102">
        <v>100000</v>
      </c>
      <c r="S254" s="102">
        <v>100000</v>
      </c>
      <c r="T254" s="102">
        <v>0</v>
      </c>
      <c r="U254" s="102">
        <v>0</v>
      </c>
      <c r="V254" s="102">
        <v>0</v>
      </c>
      <c r="W254" s="103">
        <v>0</v>
      </c>
    </row>
    <row r="255" spans="1:23" s="91" customFormat="1" ht="36" customHeight="1" x14ac:dyDescent="0.2">
      <c r="A255" s="92" t="s">
        <v>562</v>
      </c>
      <c r="B255" s="93">
        <v>230</v>
      </c>
      <c r="C255" s="93">
        <v>2310</v>
      </c>
      <c r="D255" s="93">
        <v>6121</v>
      </c>
      <c r="E255" s="94">
        <v>1</v>
      </c>
      <c r="F255" s="94">
        <v>7442</v>
      </c>
      <c r="G255" s="94" t="s">
        <v>390</v>
      </c>
      <c r="H255" s="95" t="s">
        <v>563</v>
      </c>
      <c r="I255" s="95" t="s">
        <v>31</v>
      </c>
      <c r="J255" s="95">
        <v>400</v>
      </c>
      <c r="K255" s="95" t="s">
        <v>142</v>
      </c>
      <c r="L255" s="94">
        <v>2019</v>
      </c>
      <c r="M255" s="94">
        <v>2020</v>
      </c>
      <c r="N255" s="96">
        <v>0</v>
      </c>
      <c r="O255" s="96">
        <v>1120000</v>
      </c>
      <c r="P255" s="96">
        <v>0</v>
      </c>
      <c r="Q255" s="96">
        <v>120000</v>
      </c>
      <c r="R255" s="96">
        <v>1000000</v>
      </c>
      <c r="S255" s="96">
        <v>0</v>
      </c>
      <c r="T255" s="96">
        <v>1000000</v>
      </c>
      <c r="U255" s="96">
        <v>0</v>
      </c>
      <c r="V255" s="96">
        <v>0</v>
      </c>
      <c r="W255" s="97">
        <v>0</v>
      </c>
    </row>
    <row r="256" spans="1:23" s="91" customFormat="1" ht="24" customHeight="1" x14ac:dyDescent="0.2">
      <c r="A256" s="98" t="s">
        <v>564</v>
      </c>
      <c r="B256" s="99">
        <v>230</v>
      </c>
      <c r="C256" s="99">
        <v>2310</v>
      </c>
      <c r="D256" s="99">
        <v>6121</v>
      </c>
      <c r="E256" s="100">
        <v>2</v>
      </c>
      <c r="F256" s="100">
        <v>7383</v>
      </c>
      <c r="G256" s="100" t="s">
        <v>390</v>
      </c>
      <c r="H256" s="101" t="s">
        <v>565</v>
      </c>
      <c r="I256" s="101" t="s">
        <v>37</v>
      </c>
      <c r="J256" s="101">
        <v>400</v>
      </c>
      <c r="K256" s="101" t="s">
        <v>142</v>
      </c>
      <c r="L256" s="100">
        <v>2017</v>
      </c>
      <c r="M256" s="100">
        <v>2021</v>
      </c>
      <c r="N256" s="102">
        <v>0</v>
      </c>
      <c r="O256" s="102">
        <v>2448000</v>
      </c>
      <c r="P256" s="102">
        <v>128000</v>
      </c>
      <c r="Q256" s="102">
        <v>192000</v>
      </c>
      <c r="R256" s="102">
        <v>103000</v>
      </c>
      <c r="S256" s="102">
        <v>103000</v>
      </c>
      <c r="T256" s="102">
        <v>0</v>
      </c>
      <c r="U256" s="102">
        <v>0</v>
      </c>
      <c r="V256" s="102">
        <v>0</v>
      </c>
      <c r="W256" s="103">
        <v>0</v>
      </c>
    </row>
    <row r="257" spans="1:23" s="91" customFormat="1" ht="36" customHeight="1" x14ac:dyDescent="0.2">
      <c r="A257" s="92" t="s">
        <v>421</v>
      </c>
      <c r="B257" s="93">
        <v>230</v>
      </c>
      <c r="C257" s="93">
        <v>2310</v>
      </c>
      <c r="D257" s="93">
        <v>6121</v>
      </c>
      <c r="E257" s="94">
        <v>1</v>
      </c>
      <c r="F257" s="94">
        <v>7332</v>
      </c>
      <c r="G257" s="94" t="s">
        <v>390</v>
      </c>
      <c r="H257" s="95" t="s">
        <v>422</v>
      </c>
      <c r="I257" s="95" t="s">
        <v>42</v>
      </c>
      <c r="J257" s="95">
        <v>400</v>
      </c>
      <c r="K257" s="95" t="s">
        <v>142</v>
      </c>
      <c r="L257" s="94">
        <v>2011</v>
      </c>
      <c r="M257" s="94">
        <v>2021</v>
      </c>
      <c r="N257" s="96">
        <v>0</v>
      </c>
      <c r="O257" s="96">
        <v>26586000</v>
      </c>
      <c r="P257" s="96">
        <v>0</v>
      </c>
      <c r="Q257" s="96">
        <v>15000000</v>
      </c>
      <c r="R257" s="96">
        <v>9786000</v>
      </c>
      <c r="S257" s="96">
        <v>6001000</v>
      </c>
      <c r="T257" s="96">
        <v>1123000</v>
      </c>
      <c r="U257" s="96">
        <v>2662000</v>
      </c>
      <c r="V257" s="96">
        <v>0</v>
      </c>
      <c r="W257" s="97">
        <v>0</v>
      </c>
    </row>
    <row r="258" spans="1:23" s="91" customFormat="1" ht="36" customHeight="1" x14ac:dyDescent="0.2">
      <c r="A258" s="98" t="s">
        <v>566</v>
      </c>
      <c r="B258" s="99">
        <v>230</v>
      </c>
      <c r="C258" s="99">
        <v>2310</v>
      </c>
      <c r="D258" s="99">
        <v>6121</v>
      </c>
      <c r="E258" s="100">
        <v>2</v>
      </c>
      <c r="F258" s="100">
        <v>7388</v>
      </c>
      <c r="G258" s="100" t="s">
        <v>390</v>
      </c>
      <c r="H258" s="101" t="s">
        <v>567</v>
      </c>
      <c r="I258" s="101" t="s">
        <v>35</v>
      </c>
      <c r="J258" s="101">
        <v>400</v>
      </c>
      <c r="K258" s="101" t="s">
        <v>171</v>
      </c>
      <c r="L258" s="100">
        <v>2016</v>
      </c>
      <c r="M258" s="100">
        <v>2022</v>
      </c>
      <c r="N258" s="102">
        <v>0</v>
      </c>
      <c r="O258" s="102">
        <v>23544530</v>
      </c>
      <c r="P258" s="102">
        <v>724790</v>
      </c>
      <c r="Q258" s="102">
        <v>113740</v>
      </c>
      <c r="R258" s="102">
        <v>6000</v>
      </c>
      <c r="S258" s="102">
        <v>6000</v>
      </c>
      <c r="T258" s="102">
        <v>0</v>
      </c>
      <c r="U258" s="102">
        <v>0</v>
      </c>
      <c r="V258" s="102">
        <v>0</v>
      </c>
      <c r="W258" s="103">
        <v>0</v>
      </c>
    </row>
    <row r="259" spans="1:23" s="91" customFormat="1" ht="36" customHeight="1" x14ac:dyDescent="0.2">
      <c r="A259" s="92" t="s">
        <v>570</v>
      </c>
      <c r="B259" s="93">
        <v>230</v>
      </c>
      <c r="C259" s="93">
        <v>2310</v>
      </c>
      <c r="D259" s="93">
        <v>6121</v>
      </c>
      <c r="E259" s="94">
        <v>1</v>
      </c>
      <c r="F259" s="94">
        <v>7302</v>
      </c>
      <c r="G259" s="94" t="s">
        <v>390</v>
      </c>
      <c r="H259" s="95" t="s">
        <v>571</v>
      </c>
      <c r="I259" s="95" t="s">
        <v>39</v>
      </c>
      <c r="J259" s="95">
        <v>400</v>
      </c>
      <c r="K259" s="95" t="s">
        <v>142</v>
      </c>
      <c r="L259" s="94">
        <v>2008</v>
      </c>
      <c r="M259" s="94">
        <v>2020</v>
      </c>
      <c r="N259" s="96">
        <v>0</v>
      </c>
      <c r="O259" s="96">
        <v>3856000</v>
      </c>
      <c r="P259" s="96">
        <v>0</v>
      </c>
      <c r="Q259" s="96">
        <v>0</v>
      </c>
      <c r="R259" s="96">
        <v>3856000</v>
      </c>
      <c r="S259" s="96">
        <v>3856000</v>
      </c>
      <c r="T259" s="96">
        <v>0</v>
      </c>
      <c r="U259" s="96">
        <v>0</v>
      </c>
      <c r="V259" s="96">
        <v>0</v>
      </c>
      <c r="W259" s="97">
        <v>0</v>
      </c>
    </row>
    <row r="260" spans="1:23" s="91" customFormat="1" ht="36" customHeight="1" x14ac:dyDescent="0.2">
      <c r="A260" s="92" t="s">
        <v>572</v>
      </c>
      <c r="B260" s="93">
        <v>230</v>
      </c>
      <c r="C260" s="93">
        <v>2310</v>
      </c>
      <c r="D260" s="93">
        <v>6121</v>
      </c>
      <c r="E260" s="94">
        <v>1</v>
      </c>
      <c r="F260" s="94">
        <v>7352</v>
      </c>
      <c r="G260" s="94" t="s">
        <v>390</v>
      </c>
      <c r="H260" s="95" t="s">
        <v>573</v>
      </c>
      <c r="I260" s="95" t="s">
        <v>39</v>
      </c>
      <c r="J260" s="95">
        <v>400</v>
      </c>
      <c r="K260" s="95" t="s">
        <v>142</v>
      </c>
      <c r="L260" s="94">
        <v>2007</v>
      </c>
      <c r="M260" s="94">
        <v>2021</v>
      </c>
      <c r="N260" s="96">
        <v>0</v>
      </c>
      <c r="O260" s="96">
        <v>43710000</v>
      </c>
      <c r="P260" s="96">
        <v>4820000</v>
      </c>
      <c r="Q260" s="96">
        <v>6400000</v>
      </c>
      <c r="R260" s="96">
        <v>25965000</v>
      </c>
      <c r="S260" s="96">
        <v>315000</v>
      </c>
      <c r="T260" s="96">
        <v>5319000</v>
      </c>
      <c r="U260" s="96">
        <v>20331000</v>
      </c>
      <c r="V260" s="96">
        <v>0</v>
      </c>
      <c r="W260" s="97">
        <v>0</v>
      </c>
    </row>
    <row r="261" spans="1:23" s="91" customFormat="1" ht="24" customHeight="1" x14ac:dyDescent="0.2">
      <c r="A261" s="92" t="s">
        <v>576</v>
      </c>
      <c r="B261" s="93">
        <v>230</v>
      </c>
      <c r="C261" s="93">
        <v>2310</v>
      </c>
      <c r="D261" s="93">
        <v>6171</v>
      </c>
      <c r="E261" s="94">
        <v>1</v>
      </c>
      <c r="F261" s="94">
        <v>7441</v>
      </c>
      <c r="G261" s="94" t="s">
        <v>390</v>
      </c>
      <c r="H261" s="95" t="s">
        <v>577</v>
      </c>
      <c r="I261" s="95" t="s">
        <v>37</v>
      </c>
      <c r="J261" s="95">
        <v>400</v>
      </c>
      <c r="K261" s="95" t="s">
        <v>142</v>
      </c>
      <c r="L261" s="94">
        <v>2020</v>
      </c>
      <c r="M261" s="94">
        <v>2020</v>
      </c>
      <c r="N261" s="96">
        <v>0</v>
      </c>
      <c r="O261" s="96">
        <v>1280000</v>
      </c>
      <c r="P261" s="96">
        <v>0</v>
      </c>
      <c r="Q261" s="96">
        <v>0</v>
      </c>
      <c r="R261" s="96">
        <v>1280000</v>
      </c>
      <c r="S261" s="96">
        <v>0</v>
      </c>
      <c r="T261" s="96">
        <v>1280000</v>
      </c>
      <c r="U261" s="96">
        <v>0</v>
      </c>
      <c r="V261" s="96">
        <v>0</v>
      </c>
      <c r="W261" s="97">
        <v>0</v>
      </c>
    </row>
    <row r="262" spans="1:23" s="91" customFormat="1" ht="24" customHeight="1" x14ac:dyDescent="0.2">
      <c r="A262" s="98" t="s">
        <v>578</v>
      </c>
      <c r="B262" s="99">
        <v>230</v>
      </c>
      <c r="C262" s="99">
        <v>2321</v>
      </c>
      <c r="D262" s="99">
        <v>6121</v>
      </c>
      <c r="E262" s="100">
        <v>2</v>
      </c>
      <c r="F262" s="100">
        <v>7092</v>
      </c>
      <c r="G262" s="100" t="s">
        <v>390</v>
      </c>
      <c r="H262" s="101" t="s">
        <v>579</v>
      </c>
      <c r="I262" s="101" t="s">
        <v>37</v>
      </c>
      <c r="J262" s="101">
        <v>400</v>
      </c>
      <c r="K262" s="101" t="s">
        <v>142</v>
      </c>
      <c r="L262" s="100">
        <v>2008</v>
      </c>
      <c r="M262" s="100">
        <v>2025</v>
      </c>
      <c r="N262" s="102">
        <v>317000000</v>
      </c>
      <c r="O262" s="102">
        <v>526642040</v>
      </c>
      <c r="P262" s="102">
        <v>10642040</v>
      </c>
      <c r="Q262" s="102">
        <v>0</v>
      </c>
      <c r="R262" s="102">
        <v>5000000</v>
      </c>
      <c r="S262" s="102">
        <v>1000000</v>
      </c>
      <c r="T262" s="102">
        <v>4000000</v>
      </c>
      <c r="U262" s="102">
        <v>0</v>
      </c>
      <c r="V262" s="102">
        <v>0</v>
      </c>
      <c r="W262" s="103">
        <v>0</v>
      </c>
    </row>
    <row r="263" spans="1:23" s="91" customFormat="1" ht="24" customHeight="1" x14ac:dyDescent="0.2">
      <c r="A263" s="98" t="s">
        <v>580</v>
      </c>
      <c r="B263" s="99">
        <v>230</v>
      </c>
      <c r="C263" s="99">
        <v>2321</v>
      </c>
      <c r="D263" s="99">
        <v>6121</v>
      </c>
      <c r="E263" s="100">
        <v>2</v>
      </c>
      <c r="F263" s="100">
        <v>7049</v>
      </c>
      <c r="G263" s="100" t="s">
        <v>390</v>
      </c>
      <c r="H263" s="101" t="s">
        <v>581</v>
      </c>
      <c r="I263" s="101" t="s">
        <v>42</v>
      </c>
      <c r="J263" s="101">
        <v>400</v>
      </c>
      <c r="K263" s="101" t="s">
        <v>142</v>
      </c>
      <c r="L263" s="100">
        <v>2011</v>
      </c>
      <c r="M263" s="100">
        <v>2027</v>
      </c>
      <c r="N263" s="102">
        <v>0</v>
      </c>
      <c r="O263" s="102">
        <v>109532818</v>
      </c>
      <c r="P263" s="102">
        <v>2032818</v>
      </c>
      <c r="Q263" s="102">
        <v>5000000</v>
      </c>
      <c r="R263" s="102">
        <v>1000000</v>
      </c>
      <c r="S263" s="102">
        <v>0</v>
      </c>
      <c r="T263" s="102">
        <v>1000000</v>
      </c>
      <c r="U263" s="102">
        <v>0</v>
      </c>
      <c r="V263" s="102">
        <v>0</v>
      </c>
      <c r="W263" s="103">
        <v>0</v>
      </c>
    </row>
    <row r="264" spans="1:23" s="91" customFormat="1" ht="24" customHeight="1" x14ac:dyDescent="0.2">
      <c r="A264" s="92" t="s">
        <v>582</v>
      </c>
      <c r="B264" s="93">
        <v>230</v>
      </c>
      <c r="C264" s="93">
        <v>2321</v>
      </c>
      <c r="D264" s="93">
        <v>6121</v>
      </c>
      <c r="E264" s="94">
        <v>1</v>
      </c>
      <c r="F264" s="94">
        <v>7213</v>
      </c>
      <c r="G264" s="94" t="s">
        <v>390</v>
      </c>
      <c r="H264" s="95" t="s">
        <v>54</v>
      </c>
      <c r="I264" s="95" t="s">
        <v>55</v>
      </c>
      <c r="J264" s="95">
        <v>400</v>
      </c>
      <c r="K264" s="95" t="s">
        <v>142</v>
      </c>
      <c r="L264" s="94">
        <v>2010</v>
      </c>
      <c r="M264" s="94">
        <v>2023</v>
      </c>
      <c r="N264" s="96">
        <v>145950000</v>
      </c>
      <c r="O264" s="96">
        <v>206312000</v>
      </c>
      <c r="P264" s="96">
        <v>5119000</v>
      </c>
      <c r="Q264" s="96">
        <v>34000</v>
      </c>
      <c r="R264" s="96">
        <v>18900000</v>
      </c>
      <c r="S264" s="96">
        <v>12771000</v>
      </c>
      <c r="T264" s="96">
        <v>6129000</v>
      </c>
      <c r="U264" s="96">
        <v>0</v>
      </c>
      <c r="V264" s="96">
        <v>0</v>
      </c>
      <c r="W264" s="97">
        <v>0</v>
      </c>
    </row>
    <row r="265" spans="1:23" s="91" customFormat="1" ht="24" customHeight="1" x14ac:dyDescent="0.2">
      <c r="A265" s="92" t="s">
        <v>583</v>
      </c>
      <c r="B265" s="93">
        <v>230</v>
      </c>
      <c r="C265" s="93">
        <v>2321</v>
      </c>
      <c r="D265" s="93">
        <v>6121</v>
      </c>
      <c r="E265" s="94">
        <v>1</v>
      </c>
      <c r="F265" s="94">
        <v>7331</v>
      </c>
      <c r="G265" s="94" t="s">
        <v>390</v>
      </c>
      <c r="H265" s="95" t="s">
        <v>584</v>
      </c>
      <c r="I265" s="95" t="s">
        <v>37</v>
      </c>
      <c r="J265" s="95">
        <v>400</v>
      </c>
      <c r="K265" s="95" t="s">
        <v>142</v>
      </c>
      <c r="L265" s="94">
        <v>2015</v>
      </c>
      <c r="M265" s="94">
        <v>2020</v>
      </c>
      <c r="N265" s="96">
        <v>0</v>
      </c>
      <c r="O265" s="96">
        <v>4087251</v>
      </c>
      <c r="P265" s="96">
        <v>2587251</v>
      </c>
      <c r="Q265" s="96">
        <v>1000000</v>
      </c>
      <c r="R265" s="96">
        <v>500000</v>
      </c>
      <c r="S265" s="96">
        <v>300000</v>
      </c>
      <c r="T265" s="96">
        <v>200000</v>
      </c>
      <c r="U265" s="96">
        <v>0</v>
      </c>
      <c r="V265" s="96">
        <v>0</v>
      </c>
      <c r="W265" s="97">
        <v>0</v>
      </c>
    </row>
    <row r="266" spans="1:23" s="91" customFormat="1" ht="24" customHeight="1" x14ac:dyDescent="0.2">
      <c r="A266" s="92" t="s">
        <v>585</v>
      </c>
      <c r="B266" s="93">
        <v>230</v>
      </c>
      <c r="C266" s="93">
        <v>2321</v>
      </c>
      <c r="D266" s="93">
        <v>6121</v>
      </c>
      <c r="E266" s="94">
        <v>1</v>
      </c>
      <c r="F266" s="94">
        <v>7257</v>
      </c>
      <c r="G266" s="94" t="s">
        <v>390</v>
      </c>
      <c r="H266" s="95" t="s">
        <v>586</v>
      </c>
      <c r="I266" s="95" t="s">
        <v>37</v>
      </c>
      <c r="J266" s="95">
        <v>400</v>
      </c>
      <c r="K266" s="95" t="s">
        <v>142</v>
      </c>
      <c r="L266" s="94">
        <v>2003</v>
      </c>
      <c r="M266" s="94">
        <v>2023</v>
      </c>
      <c r="N266" s="96">
        <v>0</v>
      </c>
      <c r="O266" s="96">
        <v>193538288</v>
      </c>
      <c r="P266" s="96">
        <v>4961288</v>
      </c>
      <c r="Q266" s="96">
        <v>0</v>
      </c>
      <c r="R266" s="96">
        <v>32577000</v>
      </c>
      <c r="S266" s="96">
        <v>2577000</v>
      </c>
      <c r="T266" s="96">
        <v>0</v>
      </c>
      <c r="U266" s="96">
        <v>30000000</v>
      </c>
      <c r="V266" s="96">
        <v>0</v>
      </c>
      <c r="W266" s="97">
        <v>0</v>
      </c>
    </row>
    <row r="267" spans="1:23" s="91" customFormat="1" ht="24" customHeight="1" x14ac:dyDescent="0.2">
      <c r="A267" s="92" t="s">
        <v>487</v>
      </c>
      <c r="B267" s="93">
        <v>230</v>
      </c>
      <c r="C267" s="93">
        <v>2321</v>
      </c>
      <c r="D267" s="93">
        <v>6121</v>
      </c>
      <c r="E267" s="94">
        <v>1</v>
      </c>
      <c r="F267" s="94">
        <v>7231</v>
      </c>
      <c r="G267" s="94" t="s">
        <v>390</v>
      </c>
      <c r="H267" s="95" t="s">
        <v>488</v>
      </c>
      <c r="I267" s="95" t="s">
        <v>45</v>
      </c>
      <c r="J267" s="95">
        <v>400</v>
      </c>
      <c r="K267" s="95" t="s">
        <v>142</v>
      </c>
      <c r="L267" s="94">
        <v>2020</v>
      </c>
      <c r="M267" s="94">
        <v>2025</v>
      </c>
      <c r="N267" s="96">
        <v>0</v>
      </c>
      <c r="O267" s="96">
        <v>2090000</v>
      </c>
      <c r="P267" s="96">
        <v>0</v>
      </c>
      <c r="Q267" s="96">
        <v>0</v>
      </c>
      <c r="R267" s="96">
        <v>500000</v>
      </c>
      <c r="S267" s="96">
        <v>0</v>
      </c>
      <c r="T267" s="96">
        <v>500000</v>
      </c>
      <c r="U267" s="96">
        <v>0</v>
      </c>
      <c r="V267" s="96">
        <v>0</v>
      </c>
      <c r="W267" s="97">
        <v>0</v>
      </c>
    </row>
    <row r="268" spans="1:23" s="91" customFormat="1" ht="24" customHeight="1" x14ac:dyDescent="0.2">
      <c r="A268" s="92" t="s">
        <v>489</v>
      </c>
      <c r="B268" s="93">
        <v>230</v>
      </c>
      <c r="C268" s="93">
        <v>2321</v>
      </c>
      <c r="D268" s="93">
        <v>6121</v>
      </c>
      <c r="E268" s="94">
        <v>1</v>
      </c>
      <c r="F268" s="94">
        <v>7366</v>
      </c>
      <c r="G268" s="94" t="s">
        <v>390</v>
      </c>
      <c r="H268" s="95" t="s">
        <v>490</v>
      </c>
      <c r="I268" s="95" t="s">
        <v>40</v>
      </c>
      <c r="J268" s="95">
        <v>400</v>
      </c>
      <c r="K268" s="95" t="s">
        <v>142</v>
      </c>
      <c r="L268" s="94">
        <v>2019</v>
      </c>
      <c r="M268" s="94">
        <v>2025</v>
      </c>
      <c r="N268" s="96">
        <v>0</v>
      </c>
      <c r="O268" s="96">
        <v>14134000</v>
      </c>
      <c r="P268" s="96">
        <v>0</v>
      </c>
      <c r="Q268" s="96">
        <v>1000000</v>
      </c>
      <c r="R268" s="96">
        <v>1492000</v>
      </c>
      <c r="S268" s="96">
        <v>1492000</v>
      </c>
      <c r="T268" s="96">
        <v>0</v>
      </c>
      <c r="U268" s="96">
        <v>0</v>
      </c>
      <c r="V268" s="96">
        <v>0</v>
      </c>
      <c r="W268" s="97">
        <v>0</v>
      </c>
    </row>
    <row r="269" spans="1:23" s="91" customFormat="1" ht="24" customHeight="1" x14ac:dyDescent="0.2">
      <c r="A269" s="92" t="s">
        <v>491</v>
      </c>
      <c r="B269" s="93">
        <v>230</v>
      </c>
      <c r="C269" s="93">
        <v>2321</v>
      </c>
      <c r="D269" s="93">
        <v>6121</v>
      </c>
      <c r="E269" s="94">
        <v>1</v>
      </c>
      <c r="F269" s="94">
        <v>7232</v>
      </c>
      <c r="G269" s="94" t="s">
        <v>390</v>
      </c>
      <c r="H269" s="95" t="s">
        <v>60</v>
      </c>
      <c r="I269" s="95" t="s">
        <v>40</v>
      </c>
      <c r="J269" s="95">
        <v>400</v>
      </c>
      <c r="K269" s="95" t="s">
        <v>142</v>
      </c>
      <c r="L269" s="94">
        <v>2019</v>
      </c>
      <c r="M269" s="94">
        <v>2025</v>
      </c>
      <c r="N269" s="96">
        <v>0</v>
      </c>
      <c r="O269" s="96">
        <v>5200000</v>
      </c>
      <c r="P269" s="96">
        <v>0</v>
      </c>
      <c r="Q269" s="96">
        <v>3200000</v>
      </c>
      <c r="R269" s="96">
        <v>500000</v>
      </c>
      <c r="S269" s="96">
        <v>0</v>
      </c>
      <c r="T269" s="96">
        <v>500000</v>
      </c>
      <c r="U269" s="96">
        <v>0</v>
      </c>
      <c r="V269" s="96">
        <v>0</v>
      </c>
      <c r="W269" s="97">
        <v>0</v>
      </c>
    </row>
    <row r="270" spans="1:23" s="91" customFormat="1" ht="24" customHeight="1" x14ac:dyDescent="0.2">
      <c r="A270" s="92"/>
      <c r="B270" s="93">
        <v>230</v>
      </c>
      <c r="C270" s="93">
        <v>2321</v>
      </c>
      <c r="D270" s="93">
        <v>6121</v>
      </c>
      <c r="E270" s="94">
        <v>1</v>
      </c>
      <c r="F270" s="94">
        <v>7233</v>
      </c>
      <c r="G270" s="94" t="s">
        <v>390</v>
      </c>
      <c r="H270" s="95" t="s">
        <v>493</v>
      </c>
      <c r="I270" s="95" t="s">
        <v>40</v>
      </c>
      <c r="J270" s="95">
        <v>400</v>
      </c>
      <c r="K270" s="95"/>
      <c r="L270" s="94">
        <v>2019</v>
      </c>
      <c r="M270" s="94">
        <v>2025</v>
      </c>
      <c r="N270" s="96">
        <v>0</v>
      </c>
      <c r="O270" s="96">
        <v>2359000</v>
      </c>
      <c r="P270" s="96">
        <v>0</v>
      </c>
      <c r="Q270" s="96">
        <v>0</v>
      </c>
      <c r="R270" s="96">
        <v>300000</v>
      </c>
      <c r="S270" s="96">
        <v>300000</v>
      </c>
      <c r="T270" s="96">
        <v>0</v>
      </c>
      <c r="U270" s="96">
        <v>0</v>
      </c>
      <c r="V270" s="96">
        <v>0</v>
      </c>
      <c r="W270" s="97">
        <v>0</v>
      </c>
    </row>
    <row r="271" spans="1:23" s="91" customFormat="1" ht="24" customHeight="1" x14ac:dyDescent="0.2">
      <c r="A271" s="92" t="s">
        <v>494</v>
      </c>
      <c r="B271" s="93">
        <v>230</v>
      </c>
      <c r="C271" s="93">
        <v>2321</v>
      </c>
      <c r="D271" s="93">
        <v>6121</v>
      </c>
      <c r="E271" s="94">
        <v>1</v>
      </c>
      <c r="F271" s="94">
        <v>7234</v>
      </c>
      <c r="G271" s="94" t="s">
        <v>390</v>
      </c>
      <c r="H271" s="95" t="s">
        <v>495</v>
      </c>
      <c r="I271" s="95" t="s">
        <v>40</v>
      </c>
      <c r="J271" s="95">
        <v>400</v>
      </c>
      <c r="K271" s="95" t="s">
        <v>142</v>
      </c>
      <c r="L271" s="94">
        <v>2019</v>
      </c>
      <c r="M271" s="94">
        <v>2025</v>
      </c>
      <c r="N271" s="96">
        <v>0</v>
      </c>
      <c r="O271" s="96">
        <v>2710000</v>
      </c>
      <c r="P271" s="96">
        <v>0</v>
      </c>
      <c r="Q271" s="96">
        <v>710000</v>
      </c>
      <c r="R271" s="96">
        <v>500000</v>
      </c>
      <c r="S271" s="96">
        <v>0</v>
      </c>
      <c r="T271" s="96">
        <v>500000</v>
      </c>
      <c r="U271" s="96">
        <v>0</v>
      </c>
      <c r="V271" s="96">
        <v>0</v>
      </c>
      <c r="W271" s="97">
        <v>0</v>
      </c>
    </row>
    <row r="272" spans="1:23" s="91" customFormat="1" ht="24" customHeight="1" x14ac:dyDescent="0.2">
      <c r="A272" s="92" t="s">
        <v>587</v>
      </c>
      <c r="B272" s="93">
        <v>230</v>
      </c>
      <c r="C272" s="93">
        <v>2321</v>
      </c>
      <c r="D272" s="93">
        <v>6121</v>
      </c>
      <c r="E272" s="94">
        <v>1</v>
      </c>
      <c r="F272" s="94">
        <v>7236</v>
      </c>
      <c r="G272" s="94" t="s">
        <v>390</v>
      </c>
      <c r="H272" s="95" t="s">
        <v>588</v>
      </c>
      <c r="I272" s="95" t="s">
        <v>40</v>
      </c>
      <c r="J272" s="95">
        <v>400</v>
      </c>
      <c r="K272" s="95"/>
      <c r="L272" s="94">
        <v>2019</v>
      </c>
      <c r="M272" s="94">
        <v>2025</v>
      </c>
      <c r="N272" s="96">
        <v>0</v>
      </c>
      <c r="O272" s="96">
        <v>5000000</v>
      </c>
      <c r="P272" s="96">
        <v>0</v>
      </c>
      <c r="Q272" s="96">
        <v>1500000</v>
      </c>
      <c r="R272" s="96">
        <v>500000</v>
      </c>
      <c r="S272" s="96">
        <v>0</v>
      </c>
      <c r="T272" s="96">
        <v>500000</v>
      </c>
      <c r="U272" s="96">
        <v>0</v>
      </c>
      <c r="V272" s="96">
        <v>0</v>
      </c>
      <c r="W272" s="97">
        <v>0</v>
      </c>
    </row>
    <row r="273" spans="1:23" s="91" customFormat="1" ht="24" customHeight="1" x14ac:dyDescent="0.2">
      <c r="A273" s="98" t="s">
        <v>589</v>
      </c>
      <c r="B273" s="99">
        <v>230</v>
      </c>
      <c r="C273" s="99">
        <v>2321</v>
      </c>
      <c r="D273" s="99">
        <v>6121</v>
      </c>
      <c r="E273" s="100">
        <v>2</v>
      </c>
      <c r="F273" s="100">
        <v>7093</v>
      </c>
      <c r="G273" s="100" t="s">
        <v>390</v>
      </c>
      <c r="H273" s="101" t="s">
        <v>590</v>
      </c>
      <c r="I273" s="101" t="s">
        <v>37</v>
      </c>
      <c r="J273" s="101">
        <v>400</v>
      </c>
      <c r="K273" s="101" t="s">
        <v>142</v>
      </c>
      <c r="L273" s="100">
        <v>2004</v>
      </c>
      <c r="M273" s="100">
        <v>2024</v>
      </c>
      <c r="N273" s="102">
        <v>85000000</v>
      </c>
      <c r="O273" s="102">
        <v>91534000</v>
      </c>
      <c r="P273" s="102">
        <v>2708000</v>
      </c>
      <c r="Q273" s="102">
        <v>706000</v>
      </c>
      <c r="R273" s="102">
        <v>1074000</v>
      </c>
      <c r="S273" s="102">
        <v>294000</v>
      </c>
      <c r="T273" s="102">
        <v>780000</v>
      </c>
      <c r="U273" s="102">
        <v>0</v>
      </c>
      <c r="V273" s="102">
        <v>0</v>
      </c>
      <c r="W273" s="103">
        <v>0</v>
      </c>
    </row>
    <row r="274" spans="1:23" s="91" customFormat="1" ht="24" customHeight="1" x14ac:dyDescent="0.2">
      <c r="A274" s="140" t="s">
        <v>591</v>
      </c>
      <c r="B274" s="141">
        <v>230</v>
      </c>
      <c r="C274" s="141">
        <v>2321</v>
      </c>
      <c r="D274" s="141">
        <v>6121</v>
      </c>
      <c r="E274" s="142">
        <v>3</v>
      </c>
      <c r="F274" s="142">
        <v>7187</v>
      </c>
      <c r="G274" s="142" t="s">
        <v>390</v>
      </c>
      <c r="H274" s="143" t="s">
        <v>592</v>
      </c>
      <c r="I274" s="143" t="s">
        <v>37</v>
      </c>
      <c r="J274" s="143">
        <v>400</v>
      </c>
      <c r="K274" s="143" t="s">
        <v>142</v>
      </c>
      <c r="L274" s="142">
        <v>2009</v>
      </c>
      <c r="M274" s="142">
        <v>2023</v>
      </c>
      <c r="N274" s="144">
        <v>0</v>
      </c>
      <c r="O274" s="144">
        <v>36760531</v>
      </c>
      <c r="P274" s="144">
        <v>1460531</v>
      </c>
      <c r="Q274" s="144">
        <v>0</v>
      </c>
      <c r="R274" s="144">
        <v>100000</v>
      </c>
      <c r="S274" s="144">
        <v>100000</v>
      </c>
      <c r="T274" s="144">
        <v>0</v>
      </c>
      <c r="U274" s="144">
        <v>0</v>
      </c>
      <c r="V274" s="144">
        <v>0</v>
      </c>
      <c r="W274" s="145">
        <v>0</v>
      </c>
    </row>
    <row r="275" spans="1:23" s="91" customFormat="1" ht="24" customHeight="1" x14ac:dyDescent="0.2">
      <c r="A275" s="92" t="s">
        <v>593</v>
      </c>
      <c r="B275" s="93">
        <v>230</v>
      </c>
      <c r="C275" s="93">
        <v>2321</v>
      </c>
      <c r="D275" s="93">
        <v>6121</v>
      </c>
      <c r="E275" s="94">
        <v>1</v>
      </c>
      <c r="F275" s="94">
        <v>7296</v>
      </c>
      <c r="G275" s="94" t="s">
        <v>390</v>
      </c>
      <c r="H275" s="95" t="s">
        <v>57</v>
      </c>
      <c r="I275" s="95" t="s">
        <v>37</v>
      </c>
      <c r="J275" s="95">
        <v>400</v>
      </c>
      <c r="K275" s="95" t="s">
        <v>142</v>
      </c>
      <c r="L275" s="94">
        <v>2007</v>
      </c>
      <c r="M275" s="94">
        <v>2023</v>
      </c>
      <c r="N275" s="96">
        <v>0</v>
      </c>
      <c r="O275" s="96">
        <v>30743000</v>
      </c>
      <c r="P275" s="96">
        <v>6414000</v>
      </c>
      <c r="Q275" s="96">
        <v>21228000</v>
      </c>
      <c r="R275" s="96">
        <v>3101000</v>
      </c>
      <c r="S275" s="96">
        <v>3101000</v>
      </c>
      <c r="T275" s="96">
        <v>0</v>
      </c>
      <c r="U275" s="96">
        <v>0</v>
      </c>
      <c r="V275" s="96">
        <v>0</v>
      </c>
      <c r="W275" s="97">
        <v>0</v>
      </c>
    </row>
    <row r="276" spans="1:23" s="91" customFormat="1" ht="24" customHeight="1" x14ac:dyDescent="0.2">
      <c r="A276" s="92" t="s">
        <v>594</v>
      </c>
      <c r="B276" s="93">
        <v>230</v>
      </c>
      <c r="C276" s="93">
        <v>2321</v>
      </c>
      <c r="D276" s="93">
        <v>6121</v>
      </c>
      <c r="E276" s="94">
        <v>1</v>
      </c>
      <c r="F276" s="94">
        <v>7089</v>
      </c>
      <c r="G276" s="94" t="s">
        <v>390</v>
      </c>
      <c r="H276" s="95" t="s">
        <v>49</v>
      </c>
      <c r="I276" s="95" t="s">
        <v>39</v>
      </c>
      <c r="J276" s="95">
        <v>400</v>
      </c>
      <c r="K276" s="95" t="s">
        <v>142</v>
      </c>
      <c r="L276" s="94">
        <v>2005</v>
      </c>
      <c r="M276" s="94">
        <v>2022</v>
      </c>
      <c r="N276" s="96">
        <v>0</v>
      </c>
      <c r="O276" s="96">
        <v>102802799</v>
      </c>
      <c r="P276" s="96">
        <v>35985671</v>
      </c>
      <c r="Q276" s="96">
        <v>23817128</v>
      </c>
      <c r="R276" s="96">
        <v>10000000</v>
      </c>
      <c r="S276" s="96">
        <v>1200000</v>
      </c>
      <c r="T276" s="96">
        <v>800000</v>
      </c>
      <c r="U276" s="96">
        <v>8000000</v>
      </c>
      <c r="V276" s="96">
        <v>0</v>
      </c>
      <c r="W276" s="97">
        <v>0</v>
      </c>
    </row>
    <row r="277" spans="1:23" s="91" customFormat="1" ht="24" customHeight="1" x14ac:dyDescent="0.2">
      <c r="A277" s="92" t="s">
        <v>595</v>
      </c>
      <c r="B277" s="93">
        <v>230</v>
      </c>
      <c r="C277" s="93">
        <v>2321</v>
      </c>
      <c r="D277" s="93">
        <v>6121</v>
      </c>
      <c r="E277" s="94">
        <v>1</v>
      </c>
      <c r="F277" s="94">
        <v>7326</v>
      </c>
      <c r="G277" s="94" t="s">
        <v>390</v>
      </c>
      <c r="H277" s="95" t="s">
        <v>596</v>
      </c>
      <c r="I277" s="95" t="s">
        <v>39</v>
      </c>
      <c r="J277" s="95">
        <v>400</v>
      </c>
      <c r="K277" s="95" t="s">
        <v>142</v>
      </c>
      <c r="L277" s="94">
        <v>2015</v>
      </c>
      <c r="M277" s="94">
        <v>2021</v>
      </c>
      <c r="N277" s="96">
        <v>0</v>
      </c>
      <c r="O277" s="96">
        <v>46117839</v>
      </c>
      <c r="P277" s="96">
        <v>1317839</v>
      </c>
      <c r="Q277" s="96">
        <v>5000000</v>
      </c>
      <c r="R277" s="96">
        <v>14800000</v>
      </c>
      <c r="S277" s="96">
        <v>4800000</v>
      </c>
      <c r="T277" s="96">
        <v>0</v>
      </c>
      <c r="U277" s="96">
        <v>10000000</v>
      </c>
      <c r="V277" s="96">
        <v>0</v>
      </c>
      <c r="W277" s="97">
        <v>0</v>
      </c>
    </row>
    <row r="278" spans="1:23" s="91" customFormat="1" ht="24" customHeight="1" x14ac:dyDescent="0.2">
      <c r="A278" s="92" t="s">
        <v>649</v>
      </c>
      <c r="B278" s="93">
        <v>230</v>
      </c>
      <c r="C278" s="93">
        <v>2321</v>
      </c>
      <c r="D278" s="93">
        <v>6121</v>
      </c>
      <c r="E278" s="94">
        <v>1</v>
      </c>
      <c r="F278" s="94">
        <v>7424</v>
      </c>
      <c r="G278" s="94" t="s">
        <v>390</v>
      </c>
      <c r="H278" s="95" t="s">
        <v>884</v>
      </c>
      <c r="I278" s="95" t="s">
        <v>39</v>
      </c>
      <c r="J278" s="95">
        <v>400</v>
      </c>
      <c r="K278" s="95" t="s">
        <v>142</v>
      </c>
      <c r="L278" s="94">
        <v>2017</v>
      </c>
      <c r="M278" s="94">
        <v>2020</v>
      </c>
      <c r="N278" s="96">
        <v>0</v>
      </c>
      <c r="O278" s="96">
        <v>10519540</v>
      </c>
      <c r="P278" s="96">
        <v>0</v>
      </c>
      <c r="Q278" s="96">
        <v>89540</v>
      </c>
      <c r="R278" s="96">
        <v>10430000</v>
      </c>
      <c r="S278" s="96">
        <v>1530000</v>
      </c>
      <c r="T278" s="96">
        <v>0</v>
      </c>
      <c r="U278" s="96">
        <v>8900000</v>
      </c>
      <c r="V278" s="96">
        <v>0</v>
      </c>
      <c r="W278" s="97">
        <v>0</v>
      </c>
    </row>
    <row r="279" spans="1:23" s="91" customFormat="1" ht="24" customHeight="1" x14ac:dyDescent="0.2">
      <c r="A279" s="92" t="s">
        <v>597</v>
      </c>
      <c r="B279" s="93">
        <v>230</v>
      </c>
      <c r="C279" s="93">
        <v>2321</v>
      </c>
      <c r="D279" s="93">
        <v>6121</v>
      </c>
      <c r="E279" s="94">
        <v>1</v>
      </c>
      <c r="F279" s="94">
        <v>7295</v>
      </c>
      <c r="G279" s="94" t="s">
        <v>390</v>
      </c>
      <c r="H279" s="95" t="s">
        <v>598</v>
      </c>
      <c r="I279" s="95" t="s">
        <v>39</v>
      </c>
      <c r="J279" s="95">
        <v>400</v>
      </c>
      <c r="K279" s="95" t="s">
        <v>142</v>
      </c>
      <c r="L279" s="94">
        <v>2014</v>
      </c>
      <c r="M279" s="94">
        <v>2021</v>
      </c>
      <c r="N279" s="96">
        <v>0</v>
      </c>
      <c r="O279" s="96">
        <v>80118917</v>
      </c>
      <c r="P279" s="96">
        <v>26554917</v>
      </c>
      <c r="Q279" s="96">
        <v>15000000</v>
      </c>
      <c r="R279" s="96">
        <v>19800000</v>
      </c>
      <c r="S279" s="96">
        <v>7300000</v>
      </c>
      <c r="T279" s="96">
        <v>2500000</v>
      </c>
      <c r="U279" s="96">
        <v>10000000</v>
      </c>
      <c r="V279" s="96">
        <v>0</v>
      </c>
      <c r="W279" s="97">
        <v>0</v>
      </c>
    </row>
    <row r="280" spans="1:23" s="91" customFormat="1" ht="24" customHeight="1" x14ac:dyDescent="0.2">
      <c r="A280" s="92" t="s">
        <v>599</v>
      </c>
      <c r="B280" s="93">
        <v>230</v>
      </c>
      <c r="C280" s="93">
        <v>2321</v>
      </c>
      <c r="D280" s="93">
        <v>6121</v>
      </c>
      <c r="E280" s="94">
        <v>1</v>
      </c>
      <c r="F280" s="94">
        <v>7349</v>
      </c>
      <c r="G280" s="94" t="s">
        <v>390</v>
      </c>
      <c r="H280" s="95" t="s">
        <v>600</v>
      </c>
      <c r="I280" s="95" t="s">
        <v>61</v>
      </c>
      <c r="J280" s="95">
        <v>400</v>
      </c>
      <c r="K280" s="95" t="s">
        <v>142</v>
      </c>
      <c r="L280" s="94">
        <v>2013</v>
      </c>
      <c r="M280" s="94">
        <v>2020</v>
      </c>
      <c r="N280" s="96">
        <v>0</v>
      </c>
      <c r="O280" s="96">
        <v>6980798</v>
      </c>
      <c r="P280" s="96">
        <v>1156798</v>
      </c>
      <c r="Q280" s="96">
        <v>1652000</v>
      </c>
      <c r="R280" s="96">
        <v>4172000</v>
      </c>
      <c r="S280" s="96">
        <v>3500000</v>
      </c>
      <c r="T280" s="96">
        <v>672000</v>
      </c>
      <c r="U280" s="96">
        <v>0</v>
      </c>
      <c r="V280" s="96">
        <v>0</v>
      </c>
      <c r="W280" s="97">
        <v>0</v>
      </c>
    </row>
    <row r="281" spans="1:23" s="91" customFormat="1" ht="24" customHeight="1" x14ac:dyDescent="0.2">
      <c r="A281" s="92" t="s">
        <v>601</v>
      </c>
      <c r="B281" s="93">
        <v>230</v>
      </c>
      <c r="C281" s="93">
        <v>2321</v>
      </c>
      <c r="D281" s="93">
        <v>6121</v>
      </c>
      <c r="E281" s="94">
        <v>1</v>
      </c>
      <c r="F281" s="94">
        <v>7318</v>
      </c>
      <c r="G281" s="94" t="s">
        <v>390</v>
      </c>
      <c r="H281" s="95" t="s">
        <v>58</v>
      </c>
      <c r="I281" s="95" t="s">
        <v>39</v>
      </c>
      <c r="J281" s="95">
        <v>400</v>
      </c>
      <c r="K281" s="95" t="s">
        <v>142</v>
      </c>
      <c r="L281" s="94">
        <v>2012</v>
      </c>
      <c r="M281" s="94">
        <v>2020</v>
      </c>
      <c r="N281" s="96">
        <v>0</v>
      </c>
      <c r="O281" s="96">
        <v>4180930</v>
      </c>
      <c r="P281" s="96">
        <v>523930</v>
      </c>
      <c r="Q281" s="96">
        <v>2160000</v>
      </c>
      <c r="R281" s="96">
        <v>1497000</v>
      </c>
      <c r="S281" s="96">
        <v>0</v>
      </c>
      <c r="T281" s="96">
        <v>1497000</v>
      </c>
      <c r="U281" s="96">
        <v>0</v>
      </c>
      <c r="V281" s="96">
        <v>0</v>
      </c>
      <c r="W281" s="97">
        <v>0</v>
      </c>
    </row>
    <row r="282" spans="1:23" s="91" customFormat="1" ht="24" customHeight="1" x14ac:dyDescent="0.2">
      <c r="A282" s="92" t="s">
        <v>602</v>
      </c>
      <c r="B282" s="93">
        <v>230</v>
      </c>
      <c r="C282" s="93">
        <v>2321</v>
      </c>
      <c r="D282" s="93">
        <v>6121</v>
      </c>
      <c r="E282" s="94">
        <v>1</v>
      </c>
      <c r="F282" s="94">
        <v>7362</v>
      </c>
      <c r="G282" s="94" t="s">
        <v>390</v>
      </c>
      <c r="H282" s="95" t="s">
        <v>603</v>
      </c>
      <c r="I282" s="95" t="s">
        <v>39</v>
      </c>
      <c r="J282" s="95">
        <v>400</v>
      </c>
      <c r="K282" s="95" t="s">
        <v>142</v>
      </c>
      <c r="L282" s="94">
        <v>2011</v>
      </c>
      <c r="M282" s="94">
        <v>2021</v>
      </c>
      <c r="N282" s="96">
        <v>0</v>
      </c>
      <c r="O282" s="96">
        <v>61855631</v>
      </c>
      <c r="P282" s="96">
        <v>2855631</v>
      </c>
      <c r="Q282" s="96">
        <v>0</v>
      </c>
      <c r="R282" s="96">
        <v>39000000</v>
      </c>
      <c r="S282" s="96">
        <v>6900000</v>
      </c>
      <c r="T282" s="96">
        <v>13100000</v>
      </c>
      <c r="U282" s="96">
        <v>19000000</v>
      </c>
      <c r="V282" s="96">
        <v>0</v>
      </c>
      <c r="W282" s="97">
        <v>0</v>
      </c>
    </row>
    <row r="283" spans="1:23" s="91" customFormat="1" ht="24" customHeight="1" x14ac:dyDescent="0.2">
      <c r="A283" s="140" t="s">
        <v>604</v>
      </c>
      <c r="B283" s="141">
        <v>230</v>
      </c>
      <c r="C283" s="141">
        <v>2321</v>
      </c>
      <c r="D283" s="141">
        <v>6121</v>
      </c>
      <c r="E283" s="142">
        <v>3</v>
      </c>
      <c r="F283" s="142">
        <v>7200</v>
      </c>
      <c r="G283" s="142" t="s">
        <v>390</v>
      </c>
      <c r="H283" s="143" t="s">
        <v>605</v>
      </c>
      <c r="I283" s="143" t="s">
        <v>37</v>
      </c>
      <c r="J283" s="143">
        <v>400</v>
      </c>
      <c r="K283" s="143" t="s">
        <v>142</v>
      </c>
      <c r="L283" s="142">
        <v>2009</v>
      </c>
      <c r="M283" s="142">
        <v>2022</v>
      </c>
      <c r="N283" s="144">
        <v>0</v>
      </c>
      <c r="O283" s="144">
        <v>19440647</v>
      </c>
      <c r="P283" s="144">
        <v>1140647</v>
      </c>
      <c r="Q283" s="144">
        <v>0</v>
      </c>
      <c r="R283" s="144">
        <v>100000</v>
      </c>
      <c r="S283" s="144">
        <v>100000</v>
      </c>
      <c r="T283" s="144">
        <v>0</v>
      </c>
      <c r="U283" s="144">
        <v>0</v>
      </c>
      <c r="V283" s="144">
        <v>0</v>
      </c>
      <c r="W283" s="145">
        <v>0</v>
      </c>
    </row>
    <row r="284" spans="1:23" s="91" customFormat="1" ht="24" customHeight="1" x14ac:dyDescent="0.2">
      <c r="A284" s="92" t="s">
        <v>606</v>
      </c>
      <c r="B284" s="93">
        <v>230</v>
      </c>
      <c r="C284" s="93">
        <v>2321</v>
      </c>
      <c r="D284" s="93">
        <v>6121</v>
      </c>
      <c r="E284" s="94">
        <v>1</v>
      </c>
      <c r="F284" s="94">
        <v>7087</v>
      </c>
      <c r="G284" s="94" t="s">
        <v>390</v>
      </c>
      <c r="H284" s="95" t="s">
        <v>607</v>
      </c>
      <c r="I284" s="95" t="s">
        <v>39</v>
      </c>
      <c r="J284" s="95">
        <v>400</v>
      </c>
      <c r="K284" s="95" t="s">
        <v>142</v>
      </c>
      <c r="L284" s="94">
        <v>2019</v>
      </c>
      <c r="M284" s="94">
        <v>2020</v>
      </c>
      <c r="N284" s="96">
        <v>0</v>
      </c>
      <c r="O284" s="96">
        <v>29700000</v>
      </c>
      <c r="P284" s="96">
        <v>0</v>
      </c>
      <c r="Q284" s="96">
        <v>2000000</v>
      </c>
      <c r="R284" s="96">
        <v>2700000</v>
      </c>
      <c r="S284" s="96">
        <v>2700000</v>
      </c>
      <c r="T284" s="96">
        <v>0</v>
      </c>
      <c r="U284" s="96">
        <v>0</v>
      </c>
      <c r="V284" s="96">
        <v>0</v>
      </c>
      <c r="W284" s="97">
        <v>0</v>
      </c>
    </row>
    <row r="285" spans="1:23" s="91" customFormat="1" ht="24" customHeight="1" x14ac:dyDescent="0.2">
      <c r="A285" s="92" t="s">
        <v>608</v>
      </c>
      <c r="B285" s="93">
        <v>230</v>
      </c>
      <c r="C285" s="93">
        <v>2321</v>
      </c>
      <c r="D285" s="93">
        <v>6121</v>
      </c>
      <c r="E285" s="94">
        <v>1</v>
      </c>
      <c r="F285" s="94">
        <v>7422</v>
      </c>
      <c r="G285" s="94" t="s">
        <v>390</v>
      </c>
      <c r="H285" s="95" t="s">
        <v>609</v>
      </c>
      <c r="I285" s="95" t="s">
        <v>39</v>
      </c>
      <c r="J285" s="95">
        <v>400</v>
      </c>
      <c r="K285" s="95" t="s">
        <v>142</v>
      </c>
      <c r="L285" s="94">
        <v>2019</v>
      </c>
      <c r="M285" s="94">
        <v>2020</v>
      </c>
      <c r="N285" s="96">
        <v>0</v>
      </c>
      <c r="O285" s="96">
        <v>17500000</v>
      </c>
      <c r="P285" s="96">
        <v>0</v>
      </c>
      <c r="Q285" s="96">
        <v>13500000</v>
      </c>
      <c r="R285" s="96">
        <v>4000000</v>
      </c>
      <c r="S285" s="96">
        <v>0</v>
      </c>
      <c r="T285" s="96">
        <v>0</v>
      </c>
      <c r="U285" s="96">
        <v>4000000</v>
      </c>
      <c r="V285" s="96">
        <v>0</v>
      </c>
      <c r="W285" s="97">
        <v>0</v>
      </c>
    </row>
    <row r="286" spans="1:23" s="91" customFormat="1" ht="24" customHeight="1" x14ac:dyDescent="0.2">
      <c r="A286" s="140" t="s">
        <v>610</v>
      </c>
      <c r="B286" s="141">
        <v>230</v>
      </c>
      <c r="C286" s="141">
        <v>2321</v>
      </c>
      <c r="D286" s="141">
        <v>6121</v>
      </c>
      <c r="E286" s="142">
        <v>5</v>
      </c>
      <c r="F286" s="142">
        <v>7365</v>
      </c>
      <c r="G286" s="142" t="s">
        <v>390</v>
      </c>
      <c r="H286" s="143" t="s">
        <v>65</v>
      </c>
      <c r="I286" s="143" t="s">
        <v>64</v>
      </c>
      <c r="J286" s="143">
        <v>400</v>
      </c>
      <c r="K286" s="143" t="s">
        <v>142</v>
      </c>
      <c r="L286" s="142">
        <v>2018</v>
      </c>
      <c r="M286" s="142">
        <v>2026</v>
      </c>
      <c r="N286" s="144">
        <v>0</v>
      </c>
      <c r="O286" s="144">
        <v>5706800</v>
      </c>
      <c r="P286" s="144">
        <v>0</v>
      </c>
      <c r="Q286" s="144">
        <v>580800</v>
      </c>
      <c r="R286" s="144">
        <v>507000</v>
      </c>
      <c r="S286" s="144">
        <v>507000</v>
      </c>
      <c r="T286" s="144">
        <v>0</v>
      </c>
      <c r="U286" s="144">
        <v>0</v>
      </c>
      <c r="V286" s="144">
        <v>0</v>
      </c>
      <c r="W286" s="145">
        <v>0</v>
      </c>
    </row>
    <row r="287" spans="1:23" s="91" customFormat="1" ht="24" customHeight="1" x14ac:dyDescent="0.2">
      <c r="A287" s="92" t="s">
        <v>611</v>
      </c>
      <c r="B287" s="93">
        <v>230</v>
      </c>
      <c r="C287" s="93">
        <v>2321</v>
      </c>
      <c r="D287" s="93">
        <v>6121</v>
      </c>
      <c r="E287" s="94">
        <v>1</v>
      </c>
      <c r="F287" s="94">
        <v>7120</v>
      </c>
      <c r="G287" s="94" t="s">
        <v>390</v>
      </c>
      <c r="H287" s="95" t="s">
        <v>52</v>
      </c>
      <c r="I287" s="95" t="s">
        <v>34</v>
      </c>
      <c r="J287" s="95">
        <v>400</v>
      </c>
      <c r="K287" s="95" t="s">
        <v>142</v>
      </c>
      <c r="L287" s="94">
        <v>2007</v>
      </c>
      <c r="M287" s="94">
        <v>2022</v>
      </c>
      <c r="N287" s="96">
        <v>0</v>
      </c>
      <c r="O287" s="96">
        <v>39740865</v>
      </c>
      <c r="P287" s="96">
        <v>1259725</v>
      </c>
      <c r="Q287" s="96">
        <v>1009140</v>
      </c>
      <c r="R287" s="96">
        <v>27162000</v>
      </c>
      <c r="S287" s="96">
        <v>1162000</v>
      </c>
      <c r="T287" s="96">
        <v>0</v>
      </c>
      <c r="U287" s="96">
        <v>26000000</v>
      </c>
      <c r="V287" s="96">
        <v>0</v>
      </c>
      <c r="W287" s="97">
        <v>0</v>
      </c>
    </row>
    <row r="288" spans="1:23" s="91" customFormat="1" ht="24" customHeight="1" x14ac:dyDescent="0.2">
      <c r="A288" s="98" t="s">
        <v>612</v>
      </c>
      <c r="B288" s="99">
        <v>230</v>
      </c>
      <c r="C288" s="99">
        <v>2321</v>
      </c>
      <c r="D288" s="99">
        <v>6121</v>
      </c>
      <c r="E288" s="100">
        <v>2</v>
      </c>
      <c r="F288" s="100">
        <v>7097</v>
      </c>
      <c r="G288" s="100" t="s">
        <v>390</v>
      </c>
      <c r="H288" s="101" t="s">
        <v>613</v>
      </c>
      <c r="I288" s="101" t="s">
        <v>37</v>
      </c>
      <c r="J288" s="101">
        <v>400</v>
      </c>
      <c r="K288" s="101" t="s">
        <v>142</v>
      </c>
      <c r="L288" s="100">
        <v>2007</v>
      </c>
      <c r="M288" s="100">
        <v>2023</v>
      </c>
      <c r="N288" s="102">
        <v>0</v>
      </c>
      <c r="O288" s="102">
        <v>146444625</v>
      </c>
      <c r="P288" s="102">
        <v>4345205</v>
      </c>
      <c r="Q288" s="102">
        <v>990420</v>
      </c>
      <c r="R288" s="102">
        <v>4109000</v>
      </c>
      <c r="S288" s="102">
        <v>2509000</v>
      </c>
      <c r="T288" s="102">
        <v>0</v>
      </c>
      <c r="U288" s="102">
        <v>1600000</v>
      </c>
      <c r="V288" s="102">
        <v>0</v>
      </c>
      <c r="W288" s="103">
        <v>0</v>
      </c>
    </row>
    <row r="289" spans="1:23" s="91" customFormat="1" ht="24" customHeight="1" x14ac:dyDescent="0.2">
      <c r="A289" s="92" t="s">
        <v>614</v>
      </c>
      <c r="B289" s="93">
        <v>230</v>
      </c>
      <c r="C289" s="93">
        <v>2321</v>
      </c>
      <c r="D289" s="93">
        <v>6121</v>
      </c>
      <c r="E289" s="94">
        <v>1</v>
      </c>
      <c r="F289" s="94">
        <v>7419</v>
      </c>
      <c r="G289" s="94" t="s">
        <v>390</v>
      </c>
      <c r="H289" s="95" t="s">
        <v>615</v>
      </c>
      <c r="I289" s="95" t="s">
        <v>39</v>
      </c>
      <c r="J289" s="95">
        <v>400</v>
      </c>
      <c r="K289" s="95" t="s">
        <v>142</v>
      </c>
      <c r="L289" s="94">
        <v>2018</v>
      </c>
      <c r="M289" s="94">
        <v>2020</v>
      </c>
      <c r="N289" s="96">
        <v>0</v>
      </c>
      <c r="O289" s="96">
        <v>4403580</v>
      </c>
      <c r="P289" s="96">
        <v>0</v>
      </c>
      <c r="Q289" s="96">
        <v>270580</v>
      </c>
      <c r="R289" s="96">
        <v>4133000</v>
      </c>
      <c r="S289" s="96">
        <v>79000</v>
      </c>
      <c r="T289" s="96">
        <v>0</v>
      </c>
      <c r="U289" s="96">
        <v>4054000</v>
      </c>
      <c r="V289" s="96">
        <v>0</v>
      </c>
      <c r="W289" s="97">
        <v>0</v>
      </c>
    </row>
    <row r="290" spans="1:23" s="91" customFormat="1" ht="24" customHeight="1" x14ac:dyDescent="0.2">
      <c r="A290" s="92" t="s">
        <v>885</v>
      </c>
      <c r="B290" s="93">
        <v>230</v>
      </c>
      <c r="C290" s="93">
        <v>2321</v>
      </c>
      <c r="D290" s="93">
        <v>6121</v>
      </c>
      <c r="E290" s="94">
        <v>1</v>
      </c>
      <c r="F290" s="94">
        <v>7418</v>
      </c>
      <c r="G290" s="94" t="s">
        <v>390</v>
      </c>
      <c r="H290" s="95" t="s">
        <v>886</v>
      </c>
      <c r="I290" s="95" t="s">
        <v>887</v>
      </c>
      <c r="J290" s="95">
        <v>400</v>
      </c>
      <c r="K290" s="95" t="s">
        <v>142</v>
      </c>
      <c r="L290" s="94">
        <v>2018</v>
      </c>
      <c r="M290" s="94">
        <v>2020</v>
      </c>
      <c r="N290" s="96">
        <v>0</v>
      </c>
      <c r="O290" s="96">
        <v>2449340</v>
      </c>
      <c r="P290" s="96">
        <v>0</v>
      </c>
      <c r="Q290" s="96">
        <v>1186340</v>
      </c>
      <c r="R290" s="96">
        <v>1263000</v>
      </c>
      <c r="S290" s="96">
        <v>1263000</v>
      </c>
      <c r="T290" s="96">
        <v>0</v>
      </c>
      <c r="U290" s="96">
        <v>0</v>
      </c>
      <c r="V290" s="96">
        <v>0</v>
      </c>
      <c r="W290" s="97">
        <v>0</v>
      </c>
    </row>
    <row r="291" spans="1:23" s="91" customFormat="1" ht="24" customHeight="1" x14ac:dyDescent="0.2">
      <c r="A291" s="92" t="s">
        <v>616</v>
      </c>
      <c r="B291" s="93">
        <v>230</v>
      </c>
      <c r="C291" s="93">
        <v>2321</v>
      </c>
      <c r="D291" s="93">
        <v>6121</v>
      </c>
      <c r="E291" s="94">
        <v>1</v>
      </c>
      <c r="F291" s="94">
        <v>7040</v>
      </c>
      <c r="G291" s="94" t="s">
        <v>390</v>
      </c>
      <c r="H291" s="95" t="s">
        <v>617</v>
      </c>
      <c r="I291" s="95" t="s">
        <v>42</v>
      </c>
      <c r="J291" s="95">
        <v>400</v>
      </c>
      <c r="K291" s="95" t="s">
        <v>142</v>
      </c>
      <c r="L291" s="94">
        <v>2001</v>
      </c>
      <c r="M291" s="94">
        <v>2021</v>
      </c>
      <c r="N291" s="96">
        <v>44603577</v>
      </c>
      <c r="O291" s="96">
        <v>255484519</v>
      </c>
      <c r="P291" s="96">
        <v>53585519</v>
      </c>
      <c r="Q291" s="96">
        <v>80000000</v>
      </c>
      <c r="R291" s="96">
        <v>98899000</v>
      </c>
      <c r="S291" s="96">
        <v>0</v>
      </c>
      <c r="T291" s="96">
        <v>78392000</v>
      </c>
      <c r="U291" s="96">
        <v>0</v>
      </c>
      <c r="V291" s="96">
        <v>20507000</v>
      </c>
      <c r="W291" s="97">
        <v>0</v>
      </c>
    </row>
    <row r="292" spans="1:23" s="91" customFormat="1" ht="24" customHeight="1" x14ac:dyDescent="0.2">
      <c r="A292" s="140" t="s">
        <v>618</v>
      </c>
      <c r="B292" s="141">
        <v>230</v>
      </c>
      <c r="C292" s="141">
        <v>2321</v>
      </c>
      <c r="D292" s="141">
        <v>6121</v>
      </c>
      <c r="E292" s="142">
        <v>3</v>
      </c>
      <c r="F292" s="142">
        <v>7081</v>
      </c>
      <c r="G292" s="142" t="s">
        <v>390</v>
      </c>
      <c r="H292" s="143" t="s">
        <v>619</v>
      </c>
      <c r="I292" s="143" t="s">
        <v>48</v>
      </c>
      <c r="J292" s="143">
        <v>400</v>
      </c>
      <c r="K292" s="143" t="s">
        <v>142</v>
      </c>
      <c r="L292" s="142">
        <v>2003</v>
      </c>
      <c r="M292" s="142">
        <v>2027</v>
      </c>
      <c r="N292" s="144">
        <v>0</v>
      </c>
      <c r="O292" s="144">
        <v>297300000</v>
      </c>
      <c r="P292" s="144">
        <v>56398550</v>
      </c>
      <c r="Q292" s="144">
        <v>200000</v>
      </c>
      <c r="R292" s="144">
        <v>800000</v>
      </c>
      <c r="S292" s="144">
        <v>800000</v>
      </c>
      <c r="T292" s="144">
        <v>0</v>
      </c>
      <c r="U292" s="144">
        <v>0</v>
      </c>
      <c r="V292" s="144">
        <v>0</v>
      </c>
      <c r="W292" s="145">
        <v>0</v>
      </c>
    </row>
    <row r="293" spans="1:23" s="91" customFormat="1" ht="24" customHeight="1" x14ac:dyDescent="0.2">
      <c r="A293" s="98" t="s">
        <v>620</v>
      </c>
      <c r="B293" s="99">
        <v>230</v>
      </c>
      <c r="C293" s="99">
        <v>2321</v>
      </c>
      <c r="D293" s="99">
        <v>6121</v>
      </c>
      <c r="E293" s="100">
        <v>2</v>
      </c>
      <c r="F293" s="100">
        <v>7408</v>
      </c>
      <c r="G293" s="100" t="s">
        <v>390</v>
      </c>
      <c r="H293" s="101" t="s">
        <v>621</v>
      </c>
      <c r="I293" s="101" t="s">
        <v>38</v>
      </c>
      <c r="J293" s="101">
        <v>400</v>
      </c>
      <c r="K293" s="101" t="s">
        <v>142</v>
      </c>
      <c r="L293" s="100">
        <v>2018</v>
      </c>
      <c r="M293" s="100">
        <v>2021</v>
      </c>
      <c r="N293" s="102">
        <v>0</v>
      </c>
      <c r="O293" s="102">
        <v>6380000</v>
      </c>
      <c r="P293" s="102">
        <v>0</v>
      </c>
      <c r="Q293" s="102">
        <v>80000</v>
      </c>
      <c r="R293" s="102">
        <v>300000</v>
      </c>
      <c r="S293" s="102">
        <v>0</v>
      </c>
      <c r="T293" s="102">
        <v>300000</v>
      </c>
      <c r="U293" s="102">
        <v>0</v>
      </c>
      <c r="V293" s="102">
        <v>0</v>
      </c>
      <c r="W293" s="103">
        <v>0</v>
      </c>
    </row>
    <row r="294" spans="1:23" s="91" customFormat="1" ht="24" customHeight="1" x14ac:dyDescent="0.2">
      <c r="A294" s="140" t="s">
        <v>622</v>
      </c>
      <c r="B294" s="141">
        <v>230</v>
      </c>
      <c r="C294" s="141">
        <v>2321</v>
      </c>
      <c r="D294" s="141">
        <v>6121</v>
      </c>
      <c r="E294" s="142">
        <v>5</v>
      </c>
      <c r="F294" s="142">
        <v>7401</v>
      </c>
      <c r="G294" s="142" t="s">
        <v>390</v>
      </c>
      <c r="H294" s="143" t="s">
        <v>623</v>
      </c>
      <c r="I294" s="143" t="s">
        <v>50</v>
      </c>
      <c r="J294" s="143">
        <v>400</v>
      </c>
      <c r="K294" s="143" t="s">
        <v>142</v>
      </c>
      <c r="L294" s="142">
        <v>2018</v>
      </c>
      <c r="M294" s="142">
        <v>2027</v>
      </c>
      <c r="N294" s="144">
        <v>0</v>
      </c>
      <c r="O294" s="144">
        <v>11796000</v>
      </c>
      <c r="P294" s="144">
        <v>0</v>
      </c>
      <c r="Q294" s="144">
        <v>599000</v>
      </c>
      <c r="R294" s="144">
        <v>343000</v>
      </c>
      <c r="S294" s="144">
        <v>46000</v>
      </c>
      <c r="T294" s="144">
        <v>297000</v>
      </c>
      <c r="U294" s="144">
        <v>0</v>
      </c>
      <c r="V294" s="144">
        <v>0</v>
      </c>
      <c r="W294" s="145">
        <v>0</v>
      </c>
    </row>
    <row r="295" spans="1:23" s="91" customFormat="1" ht="24" customHeight="1" x14ac:dyDescent="0.2">
      <c r="A295" s="98" t="s">
        <v>624</v>
      </c>
      <c r="B295" s="99">
        <v>230</v>
      </c>
      <c r="C295" s="99">
        <v>2321</v>
      </c>
      <c r="D295" s="99">
        <v>6121</v>
      </c>
      <c r="E295" s="100">
        <v>2</v>
      </c>
      <c r="F295" s="100">
        <v>7315</v>
      </c>
      <c r="G295" s="100" t="s">
        <v>390</v>
      </c>
      <c r="H295" s="101" t="s">
        <v>625</v>
      </c>
      <c r="I295" s="101" t="s">
        <v>45</v>
      </c>
      <c r="J295" s="101">
        <v>400</v>
      </c>
      <c r="K295" s="101" t="s">
        <v>142</v>
      </c>
      <c r="L295" s="100">
        <v>2010</v>
      </c>
      <c r="M295" s="100">
        <v>2026</v>
      </c>
      <c r="N295" s="102">
        <v>0</v>
      </c>
      <c r="O295" s="102">
        <v>126250000</v>
      </c>
      <c r="P295" s="102">
        <v>9989764</v>
      </c>
      <c r="Q295" s="102">
        <v>5000000</v>
      </c>
      <c r="R295" s="102">
        <v>300000</v>
      </c>
      <c r="S295" s="102">
        <v>200000</v>
      </c>
      <c r="T295" s="102">
        <v>100000</v>
      </c>
      <c r="U295" s="102">
        <v>0</v>
      </c>
      <c r="V295" s="102">
        <v>0</v>
      </c>
      <c r="W295" s="103">
        <v>0</v>
      </c>
    </row>
    <row r="296" spans="1:23" s="91" customFormat="1" ht="24" customHeight="1" x14ac:dyDescent="0.2">
      <c r="A296" s="98" t="s">
        <v>626</v>
      </c>
      <c r="B296" s="99">
        <v>230</v>
      </c>
      <c r="C296" s="99">
        <v>2321</v>
      </c>
      <c r="D296" s="99">
        <v>6121</v>
      </c>
      <c r="E296" s="100">
        <v>2</v>
      </c>
      <c r="F296" s="100">
        <v>7384</v>
      </c>
      <c r="G296" s="100" t="s">
        <v>390</v>
      </c>
      <c r="H296" s="101" t="s">
        <v>627</v>
      </c>
      <c r="I296" s="101" t="s">
        <v>33</v>
      </c>
      <c r="J296" s="101">
        <v>400</v>
      </c>
      <c r="K296" s="101" t="s">
        <v>142</v>
      </c>
      <c r="L296" s="100">
        <v>2017</v>
      </c>
      <c r="M296" s="100">
        <v>2021</v>
      </c>
      <c r="N296" s="102">
        <v>0</v>
      </c>
      <c r="O296" s="102">
        <v>1940000</v>
      </c>
      <c r="P296" s="102">
        <v>70000</v>
      </c>
      <c r="Q296" s="102">
        <v>18000</v>
      </c>
      <c r="R296" s="102">
        <v>340000</v>
      </c>
      <c r="S296" s="102">
        <v>0</v>
      </c>
      <c r="T296" s="102">
        <v>340000</v>
      </c>
      <c r="U296" s="102">
        <v>0</v>
      </c>
      <c r="V296" s="102">
        <v>0</v>
      </c>
      <c r="W296" s="103">
        <v>0</v>
      </c>
    </row>
    <row r="297" spans="1:23" s="91" customFormat="1" ht="24" customHeight="1" x14ac:dyDescent="0.2">
      <c r="A297" s="92" t="s">
        <v>628</v>
      </c>
      <c r="B297" s="93">
        <v>230</v>
      </c>
      <c r="C297" s="93">
        <v>2321</v>
      </c>
      <c r="D297" s="93">
        <v>6121</v>
      </c>
      <c r="E297" s="94">
        <v>1</v>
      </c>
      <c r="F297" s="94">
        <v>7324</v>
      </c>
      <c r="G297" s="94" t="s">
        <v>390</v>
      </c>
      <c r="H297" s="95" t="s">
        <v>629</v>
      </c>
      <c r="I297" s="95" t="s">
        <v>50</v>
      </c>
      <c r="J297" s="95">
        <v>400</v>
      </c>
      <c r="K297" s="95" t="s">
        <v>142</v>
      </c>
      <c r="L297" s="94">
        <v>2015</v>
      </c>
      <c r="M297" s="94">
        <v>2021</v>
      </c>
      <c r="N297" s="96">
        <v>0</v>
      </c>
      <c r="O297" s="96">
        <v>15281000</v>
      </c>
      <c r="P297" s="96">
        <v>1371000</v>
      </c>
      <c r="Q297" s="96">
        <v>104000</v>
      </c>
      <c r="R297" s="96">
        <v>6684000</v>
      </c>
      <c r="S297" s="96">
        <v>184000</v>
      </c>
      <c r="T297" s="96">
        <v>0</v>
      </c>
      <c r="U297" s="96">
        <v>6500000</v>
      </c>
      <c r="V297" s="96">
        <v>0</v>
      </c>
      <c r="W297" s="97">
        <v>0</v>
      </c>
    </row>
    <row r="298" spans="1:23" s="91" customFormat="1" ht="24" customHeight="1" x14ac:dyDescent="0.2">
      <c r="A298" s="92" t="s">
        <v>630</v>
      </c>
      <c r="B298" s="93">
        <v>230</v>
      </c>
      <c r="C298" s="93">
        <v>2321</v>
      </c>
      <c r="D298" s="93">
        <v>6121</v>
      </c>
      <c r="E298" s="94">
        <v>1</v>
      </c>
      <c r="F298" s="94">
        <v>7355</v>
      </c>
      <c r="G298" s="94" t="s">
        <v>390</v>
      </c>
      <c r="H298" s="95" t="s">
        <v>631</v>
      </c>
      <c r="I298" s="95" t="s">
        <v>39</v>
      </c>
      <c r="J298" s="95">
        <v>400</v>
      </c>
      <c r="K298" s="95" t="s">
        <v>142</v>
      </c>
      <c r="L298" s="94">
        <v>2014</v>
      </c>
      <c r="M298" s="94">
        <v>2020</v>
      </c>
      <c r="N298" s="96">
        <v>0</v>
      </c>
      <c r="O298" s="96">
        <v>40042863</v>
      </c>
      <c r="P298" s="96">
        <v>1042863</v>
      </c>
      <c r="Q298" s="96">
        <v>23000000</v>
      </c>
      <c r="R298" s="96">
        <v>16000000</v>
      </c>
      <c r="S298" s="96">
        <v>0</v>
      </c>
      <c r="T298" s="96">
        <v>16000000</v>
      </c>
      <c r="U298" s="96">
        <v>0</v>
      </c>
      <c r="V298" s="96">
        <v>0</v>
      </c>
      <c r="W298" s="97">
        <v>0</v>
      </c>
    </row>
    <row r="299" spans="1:23" s="91" customFormat="1" ht="24" customHeight="1" x14ac:dyDescent="0.2">
      <c r="A299" s="98" t="s">
        <v>632</v>
      </c>
      <c r="B299" s="99">
        <v>230</v>
      </c>
      <c r="C299" s="99">
        <v>2321</v>
      </c>
      <c r="D299" s="99">
        <v>6121</v>
      </c>
      <c r="E299" s="100">
        <v>2</v>
      </c>
      <c r="F299" s="100">
        <v>7414</v>
      </c>
      <c r="G299" s="100" t="s">
        <v>390</v>
      </c>
      <c r="H299" s="101" t="s">
        <v>633</v>
      </c>
      <c r="I299" s="101" t="s">
        <v>53</v>
      </c>
      <c r="J299" s="101">
        <v>400</v>
      </c>
      <c r="K299" s="101" t="s">
        <v>142</v>
      </c>
      <c r="L299" s="100">
        <v>2018</v>
      </c>
      <c r="M299" s="100">
        <v>2025</v>
      </c>
      <c r="N299" s="102">
        <v>0</v>
      </c>
      <c r="O299" s="102">
        <v>16113000</v>
      </c>
      <c r="P299" s="102">
        <v>0</v>
      </c>
      <c r="Q299" s="102">
        <v>650000</v>
      </c>
      <c r="R299" s="102">
        <v>814000</v>
      </c>
      <c r="S299" s="102">
        <v>450000</v>
      </c>
      <c r="T299" s="102">
        <v>364000</v>
      </c>
      <c r="U299" s="102">
        <v>0</v>
      </c>
      <c r="V299" s="102">
        <v>0</v>
      </c>
      <c r="W299" s="103">
        <v>0</v>
      </c>
    </row>
    <row r="300" spans="1:23" s="91" customFormat="1" ht="24" customHeight="1" x14ac:dyDescent="0.2">
      <c r="A300" s="92" t="s">
        <v>634</v>
      </c>
      <c r="B300" s="93">
        <v>230</v>
      </c>
      <c r="C300" s="93">
        <v>2321</v>
      </c>
      <c r="D300" s="93">
        <v>6121</v>
      </c>
      <c r="E300" s="94">
        <v>1</v>
      </c>
      <c r="F300" s="94">
        <v>7361</v>
      </c>
      <c r="G300" s="94" t="s">
        <v>390</v>
      </c>
      <c r="H300" s="95" t="s">
        <v>635</v>
      </c>
      <c r="I300" s="95" t="s">
        <v>888</v>
      </c>
      <c r="J300" s="95">
        <v>400</v>
      </c>
      <c r="K300" s="95" t="s">
        <v>142</v>
      </c>
      <c r="L300" s="94">
        <v>2008</v>
      </c>
      <c r="M300" s="94">
        <v>2020</v>
      </c>
      <c r="N300" s="96">
        <v>0</v>
      </c>
      <c r="O300" s="96">
        <v>11701000</v>
      </c>
      <c r="P300" s="96">
        <v>0</v>
      </c>
      <c r="Q300" s="96">
        <v>501000</v>
      </c>
      <c r="R300" s="96">
        <v>11200000</v>
      </c>
      <c r="S300" s="96">
        <v>7700000</v>
      </c>
      <c r="T300" s="96">
        <v>3500000</v>
      </c>
      <c r="U300" s="96">
        <v>0</v>
      </c>
      <c r="V300" s="96">
        <v>0</v>
      </c>
      <c r="W300" s="97">
        <v>0</v>
      </c>
    </row>
    <row r="301" spans="1:23" s="91" customFormat="1" ht="24" customHeight="1" x14ac:dyDescent="0.2">
      <c r="A301" s="98" t="s">
        <v>636</v>
      </c>
      <c r="B301" s="99">
        <v>230</v>
      </c>
      <c r="C301" s="99">
        <v>2321</v>
      </c>
      <c r="D301" s="99">
        <v>6121</v>
      </c>
      <c r="E301" s="100">
        <v>2</v>
      </c>
      <c r="F301" s="100">
        <v>7254</v>
      </c>
      <c r="G301" s="100" t="s">
        <v>390</v>
      </c>
      <c r="H301" s="101" t="s">
        <v>56</v>
      </c>
      <c r="I301" s="101" t="s">
        <v>37</v>
      </c>
      <c r="J301" s="101">
        <v>400</v>
      </c>
      <c r="K301" s="101" t="s">
        <v>142</v>
      </c>
      <c r="L301" s="100">
        <v>2009</v>
      </c>
      <c r="M301" s="100">
        <v>2021</v>
      </c>
      <c r="N301" s="102">
        <v>6228657</v>
      </c>
      <c r="O301" s="102">
        <v>7380380</v>
      </c>
      <c r="P301" s="102">
        <v>794380</v>
      </c>
      <c r="Q301" s="102">
        <v>0</v>
      </c>
      <c r="R301" s="102">
        <v>237000</v>
      </c>
      <c r="S301" s="102">
        <v>237000</v>
      </c>
      <c r="T301" s="102">
        <v>0</v>
      </c>
      <c r="U301" s="102">
        <v>0</v>
      </c>
      <c r="V301" s="102">
        <v>0</v>
      </c>
      <c r="W301" s="103">
        <v>0</v>
      </c>
    </row>
    <row r="302" spans="1:23" s="91" customFormat="1" ht="24" customHeight="1" x14ac:dyDescent="0.2">
      <c r="A302" s="92" t="s">
        <v>506</v>
      </c>
      <c r="B302" s="93">
        <v>230</v>
      </c>
      <c r="C302" s="93">
        <v>2321</v>
      </c>
      <c r="D302" s="93">
        <v>6121</v>
      </c>
      <c r="E302" s="94">
        <v>1</v>
      </c>
      <c r="F302" s="94">
        <v>7319</v>
      </c>
      <c r="G302" s="94" t="s">
        <v>390</v>
      </c>
      <c r="H302" s="95" t="s">
        <v>507</v>
      </c>
      <c r="I302" s="95" t="s">
        <v>33</v>
      </c>
      <c r="J302" s="95">
        <v>400</v>
      </c>
      <c r="K302" s="95" t="s">
        <v>142</v>
      </c>
      <c r="L302" s="94">
        <v>2013</v>
      </c>
      <c r="M302" s="94">
        <v>2021</v>
      </c>
      <c r="N302" s="96">
        <v>0</v>
      </c>
      <c r="O302" s="96">
        <v>87149974</v>
      </c>
      <c r="P302" s="96">
        <v>1110974</v>
      </c>
      <c r="Q302" s="96">
        <v>9500000</v>
      </c>
      <c r="R302" s="96">
        <v>43000000</v>
      </c>
      <c r="S302" s="96">
        <v>8000000</v>
      </c>
      <c r="T302" s="96">
        <v>25000000</v>
      </c>
      <c r="U302" s="96">
        <v>10000000</v>
      </c>
      <c r="V302" s="96">
        <v>0</v>
      </c>
      <c r="W302" s="97">
        <v>0</v>
      </c>
    </row>
    <row r="303" spans="1:23" s="91" customFormat="1" ht="24" customHeight="1" x14ac:dyDescent="0.2">
      <c r="A303" s="140" t="s">
        <v>637</v>
      </c>
      <c r="B303" s="141">
        <v>230</v>
      </c>
      <c r="C303" s="141">
        <v>2321</v>
      </c>
      <c r="D303" s="141">
        <v>6121</v>
      </c>
      <c r="E303" s="142">
        <v>3</v>
      </c>
      <c r="F303" s="142">
        <v>7303</v>
      </c>
      <c r="G303" s="142" t="s">
        <v>390</v>
      </c>
      <c r="H303" s="143" t="s">
        <v>638</v>
      </c>
      <c r="I303" s="143" t="s">
        <v>39</v>
      </c>
      <c r="J303" s="143">
        <v>400</v>
      </c>
      <c r="K303" s="143" t="s">
        <v>142</v>
      </c>
      <c r="L303" s="142">
        <v>2009</v>
      </c>
      <c r="M303" s="142">
        <v>2021</v>
      </c>
      <c r="N303" s="144">
        <v>8765275</v>
      </c>
      <c r="O303" s="144">
        <v>10058000</v>
      </c>
      <c r="P303" s="144">
        <v>720000</v>
      </c>
      <c r="Q303" s="144">
        <v>0</v>
      </c>
      <c r="R303" s="144">
        <v>50000</v>
      </c>
      <c r="S303" s="144">
        <v>50000</v>
      </c>
      <c r="T303" s="144">
        <v>0</v>
      </c>
      <c r="U303" s="144">
        <v>0</v>
      </c>
      <c r="V303" s="144">
        <v>0</v>
      </c>
      <c r="W303" s="145">
        <v>0</v>
      </c>
    </row>
    <row r="304" spans="1:23" s="91" customFormat="1" ht="24" customHeight="1" x14ac:dyDescent="0.2">
      <c r="A304" s="92" t="s">
        <v>639</v>
      </c>
      <c r="B304" s="93">
        <v>230</v>
      </c>
      <c r="C304" s="93">
        <v>2321</v>
      </c>
      <c r="D304" s="93">
        <v>6121</v>
      </c>
      <c r="E304" s="94">
        <v>1</v>
      </c>
      <c r="F304" s="94">
        <v>7267</v>
      </c>
      <c r="G304" s="94" t="s">
        <v>390</v>
      </c>
      <c r="H304" s="95" t="s">
        <v>640</v>
      </c>
      <c r="I304" s="95" t="s">
        <v>39</v>
      </c>
      <c r="J304" s="95">
        <v>400</v>
      </c>
      <c r="K304" s="95" t="s">
        <v>142</v>
      </c>
      <c r="L304" s="94">
        <v>2010</v>
      </c>
      <c r="M304" s="94">
        <v>2020</v>
      </c>
      <c r="N304" s="96">
        <v>0</v>
      </c>
      <c r="O304" s="96">
        <v>19640000</v>
      </c>
      <c r="P304" s="96">
        <v>2100000</v>
      </c>
      <c r="Q304" s="96">
        <v>17270000</v>
      </c>
      <c r="R304" s="96">
        <v>270000</v>
      </c>
      <c r="S304" s="96">
        <v>270000</v>
      </c>
      <c r="T304" s="96">
        <v>0</v>
      </c>
      <c r="U304" s="96">
        <v>0</v>
      </c>
      <c r="V304" s="96">
        <v>0</v>
      </c>
      <c r="W304" s="97">
        <v>0</v>
      </c>
    </row>
    <row r="305" spans="1:23" s="91" customFormat="1" ht="24" customHeight="1" x14ac:dyDescent="0.2">
      <c r="A305" s="92" t="s">
        <v>515</v>
      </c>
      <c r="B305" s="93">
        <v>230</v>
      </c>
      <c r="C305" s="93">
        <v>2321</v>
      </c>
      <c r="D305" s="93">
        <v>6121</v>
      </c>
      <c r="E305" s="94">
        <v>1</v>
      </c>
      <c r="F305" s="94">
        <v>7342</v>
      </c>
      <c r="G305" s="94" t="s">
        <v>390</v>
      </c>
      <c r="H305" s="95" t="s">
        <v>43</v>
      </c>
      <c r="I305" s="95" t="s">
        <v>40</v>
      </c>
      <c r="J305" s="95">
        <v>400</v>
      </c>
      <c r="K305" s="95" t="s">
        <v>142</v>
      </c>
      <c r="L305" s="94">
        <v>2019</v>
      </c>
      <c r="M305" s="94">
        <v>2025</v>
      </c>
      <c r="N305" s="96">
        <v>0</v>
      </c>
      <c r="O305" s="96">
        <v>2850000</v>
      </c>
      <c r="P305" s="96">
        <v>0</v>
      </c>
      <c r="Q305" s="96">
        <v>150000</v>
      </c>
      <c r="R305" s="96">
        <v>500000</v>
      </c>
      <c r="S305" s="96">
        <v>0</v>
      </c>
      <c r="T305" s="96">
        <v>500000</v>
      </c>
      <c r="U305" s="96">
        <v>0</v>
      </c>
      <c r="V305" s="96">
        <v>0</v>
      </c>
      <c r="W305" s="97">
        <v>0</v>
      </c>
    </row>
    <row r="306" spans="1:23" s="91" customFormat="1" ht="24" customHeight="1" x14ac:dyDescent="0.2">
      <c r="A306" s="98" t="s">
        <v>641</v>
      </c>
      <c r="B306" s="99">
        <v>230</v>
      </c>
      <c r="C306" s="99">
        <v>2321</v>
      </c>
      <c r="D306" s="99">
        <v>6121</v>
      </c>
      <c r="E306" s="100">
        <v>2</v>
      </c>
      <c r="F306" s="100">
        <v>7210</v>
      </c>
      <c r="G306" s="100" t="s">
        <v>390</v>
      </c>
      <c r="H306" s="101" t="s">
        <v>642</v>
      </c>
      <c r="I306" s="101" t="s">
        <v>53</v>
      </c>
      <c r="J306" s="101">
        <v>400</v>
      </c>
      <c r="K306" s="101" t="s">
        <v>142</v>
      </c>
      <c r="L306" s="100">
        <v>2003</v>
      </c>
      <c r="M306" s="100">
        <v>2022</v>
      </c>
      <c r="N306" s="102">
        <v>0</v>
      </c>
      <c r="O306" s="102">
        <v>15727623</v>
      </c>
      <c r="P306" s="102">
        <v>603423</v>
      </c>
      <c r="Q306" s="102">
        <v>24200</v>
      </c>
      <c r="R306" s="102">
        <v>100000</v>
      </c>
      <c r="S306" s="102">
        <v>100000</v>
      </c>
      <c r="T306" s="102">
        <v>0</v>
      </c>
      <c r="U306" s="102">
        <v>0</v>
      </c>
      <c r="V306" s="102">
        <v>0</v>
      </c>
      <c r="W306" s="103">
        <v>0</v>
      </c>
    </row>
    <row r="307" spans="1:23" s="91" customFormat="1" ht="24" customHeight="1" x14ac:dyDescent="0.2">
      <c r="A307" s="98" t="s">
        <v>643</v>
      </c>
      <c r="B307" s="99">
        <v>230</v>
      </c>
      <c r="C307" s="99">
        <v>2321</v>
      </c>
      <c r="D307" s="99">
        <v>6121</v>
      </c>
      <c r="E307" s="100">
        <v>2</v>
      </c>
      <c r="F307" s="100">
        <v>7376</v>
      </c>
      <c r="G307" s="100" t="s">
        <v>390</v>
      </c>
      <c r="H307" s="101" t="s">
        <v>644</v>
      </c>
      <c r="I307" s="101" t="s">
        <v>45</v>
      </c>
      <c r="J307" s="101">
        <v>400</v>
      </c>
      <c r="K307" s="101" t="s">
        <v>142</v>
      </c>
      <c r="L307" s="100">
        <v>2015</v>
      </c>
      <c r="M307" s="100">
        <v>2022</v>
      </c>
      <c r="N307" s="102">
        <v>0</v>
      </c>
      <c r="O307" s="102">
        <v>78724000</v>
      </c>
      <c r="P307" s="102">
        <v>882000</v>
      </c>
      <c r="Q307" s="102">
        <v>200000</v>
      </c>
      <c r="R307" s="102">
        <v>400000</v>
      </c>
      <c r="S307" s="102">
        <v>400000</v>
      </c>
      <c r="T307" s="102">
        <v>0</v>
      </c>
      <c r="U307" s="102">
        <v>0</v>
      </c>
      <c r="V307" s="102">
        <v>0</v>
      </c>
      <c r="W307" s="103">
        <v>0</v>
      </c>
    </row>
    <row r="308" spans="1:23" s="91" customFormat="1" ht="24" customHeight="1" x14ac:dyDescent="0.2">
      <c r="A308" s="98" t="s">
        <v>645</v>
      </c>
      <c r="B308" s="99">
        <v>230</v>
      </c>
      <c r="C308" s="99">
        <v>2321</v>
      </c>
      <c r="D308" s="99">
        <v>6121</v>
      </c>
      <c r="E308" s="100">
        <v>2</v>
      </c>
      <c r="F308" s="100">
        <v>7415</v>
      </c>
      <c r="G308" s="100" t="s">
        <v>390</v>
      </c>
      <c r="H308" s="101" t="s">
        <v>646</v>
      </c>
      <c r="I308" s="101" t="s">
        <v>39</v>
      </c>
      <c r="J308" s="101">
        <v>400</v>
      </c>
      <c r="K308" s="101" t="s">
        <v>142</v>
      </c>
      <c r="L308" s="100">
        <v>2017</v>
      </c>
      <c r="M308" s="100">
        <v>2021</v>
      </c>
      <c r="N308" s="102">
        <v>0</v>
      </c>
      <c r="O308" s="102">
        <v>7939000</v>
      </c>
      <c r="P308" s="102">
        <v>0</v>
      </c>
      <c r="Q308" s="102">
        <v>339000</v>
      </c>
      <c r="R308" s="102">
        <v>609000</v>
      </c>
      <c r="S308" s="102">
        <v>317000</v>
      </c>
      <c r="T308" s="102">
        <v>292000</v>
      </c>
      <c r="U308" s="102">
        <v>0</v>
      </c>
      <c r="V308" s="102">
        <v>0</v>
      </c>
      <c r="W308" s="103">
        <v>0</v>
      </c>
    </row>
    <row r="309" spans="1:23" s="91" customFormat="1" ht="24" customHeight="1" x14ac:dyDescent="0.2">
      <c r="A309" s="92" t="s">
        <v>647</v>
      </c>
      <c r="B309" s="93">
        <v>230</v>
      </c>
      <c r="C309" s="93">
        <v>2321</v>
      </c>
      <c r="D309" s="93">
        <v>6121</v>
      </c>
      <c r="E309" s="94">
        <v>1</v>
      </c>
      <c r="F309" s="94">
        <v>7091</v>
      </c>
      <c r="G309" s="94" t="s">
        <v>390</v>
      </c>
      <c r="H309" s="95" t="s">
        <v>648</v>
      </c>
      <c r="I309" s="95" t="s">
        <v>47</v>
      </c>
      <c r="J309" s="95">
        <v>400</v>
      </c>
      <c r="K309" s="95" t="s">
        <v>142</v>
      </c>
      <c r="L309" s="94">
        <v>2003</v>
      </c>
      <c r="M309" s="94">
        <v>2022</v>
      </c>
      <c r="N309" s="96">
        <v>0</v>
      </c>
      <c r="O309" s="96">
        <v>219500000</v>
      </c>
      <c r="P309" s="96">
        <v>5579000</v>
      </c>
      <c r="Q309" s="96">
        <v>20500000</v>
      </c>
      <c r="R309" s="96">
        <v>71949000</v>
      </c>
      <c r="S309" s="96">
        <v>21949000</v>
      </c>
      <c r="T309" s="96">
        <v>20000000</v>
      </c>
      <c r="U309" s="96">
        <v>30000000</v>
      </c>
      <c r="V309" s="96">
        <v>0</v>
      </c>
      <c r="W309" s="97">
        <v>0</v>
      </c>
    </row>
    <row r="310" spans="1:23" s="91" customFormat="1" ht="24" customHeight="1" x14ac:dyDescent="0.2">
      <c r="A310" s="92" t="s">
        <v>522</v>
      </c>
      <c r="B310" s="93">
        <v>230</v>
      </c>
      <c r="C310" s="93">
        <v>2321</v>
      </c>
      <c r="D310" s="93">
        <v>6121</v>
      </c>
      <c r="E310" s="94">
        <v>1</v>
      </c>
      <c r="F310" s="94">
        <v>7395</v>
      </c>
      <c r="G310" s="94" t="s">
        <v>390</v>
      </c>
      <c r="H310" s="95" t="s">
        <v>523</v>
      </c>
      <c r="I310" s="95" t="s">
        <v>67</v>
      </c>
      <c r="J310" s="95">
        <v>400</v>
      </c>
      <c r="K310" s="95" t="s">
        <v>142</v>
      </c>
      <c r="L310" s="94">
        <v>2014</v>
      </c>
      <c r="M310" s="94">
        <v>2024</v>
      </c>
      <c r="N310" s="96">
        <v>0</v>
      </c>
      <c r="O310" s="96">
        <v>127841950</v>
      </c>
      <c r="P310" s="96">
        <v>3258950</v>
      </c>
      <c r="Q310" s="96">
        <v>1100000</v>
      </c>
      <c r="R310" s="96">
        <v>30000000</v>
      </c>
      <c r="S310" s="96">
        <v>0</v>
      </c>
      <c r="T310" s="96">
        <v>30000000</v>
      </c>
      <c r="U310" s="96">
        <v>0</v>
      </c>
      <c r="V310" s="96">
        <v>0</v>
      </c>
      <c r="W310" s="97">
        <v>0</v>
      </c>
    </row>
    <row r="311" spans="1:23" s="91" customFormat="1" ht="24" customHeight="1" x14ac:dyDescent="0.2">
      <c r="A311" s="98" t="s">
        <v>650</v>
      </c>
      <c r="B311" s="99">
        <v>230</v>
      </c>
      <c r="C311" s="99">
        <v>2321</v>
      </c>
      <c r="D311" s="99">
        <v>6121</v>
      </c>
      <c r="E311" s="100">
        <v>2</v>
      </c>
      <c r="F311" s="100">
        <v>7429</v>
      </c>
      <c r="G311" s="100" t="s">
        <v>390</v>
      </c>
      <c r="H311" s="101" t="s">
        <v>651</v>
      </c>
      <c r="I311" s="101" t="s">
        <v>39</v>
      </c>
      <c r="J311" s="101">
        <v>400</v>
      </c>
      <c r="K311" s="101" t="s">
        <v>142</v>
      </c>
      <c r="L311" s="100">
        <v>2019</v>
      </c>
      <c r="M311" s="100">
        <v>2022</v>
      </c>
      <c r="N311" s="102">
        <v>0</v>
      </c>
      <c r="O311" s="102">
        <v>14930000</v>
      </c>
      <c r="P311" s="102">
        <v>0</v>
      </c>
      <c r="Q311" s="102">
        <v>0</v>
      </c>
      <c r="R311" s="102">
        <v>500000</v>
      </c>
      <c r="S311" s="102">
        <v>0</v>
      </c>
      <c r="T311" s="102">
        <v>500000</v>
      </c>
      <c r="U311" s="102">
        <v>0</v>
      </c>
      <c r="V311" s="102">
        <v>0</v>
      </c>
      <c r="W311" s="103">
        <v>0</v>
      </c>
    </row>
    <row r="312" spans="1:23" s="91" customFormat="1" ht="24" customHeight="1" x14ac:dyDescent="0.2">
      <c r="A312" s="140" t="s">
        <v>652</v>
      </c>
      <c r="B312" s="141">
        <v>230</v>
      </c>
      <c r="C312" s="141">
        <v>2321</v>
      </c>
      <c r="D312" s="141">
        <v>6121</v>
      </c>
      <c r="E312" s="142">
        <v>3</v>
      </c>
      <c r="F312" s="142">
        <v>7420</v>
      </c>
      <c r="G312" s="142" t="s">
        <v>390</v>
      </c>
      <c r="H312" s="143" t="s">
        <v>653</v>
      </c>
      <c r="I312" s="143" t="s">
        <v>33</v>
      </c>
      <c r="J312" s="143">
        <v>400</v>
      </c>
      <c r="K312" s="143" t="s">
        <v>142</v>
      </c>
      <c r="L312" s="142">
        <v>2018</v>
      </c>
      <c r="M312" s="142">
        <v>2024</v>
      </c>
      <c r="N312" s="144">
        <v>0</v>
      </c>
      <c r="O312" s="144">
        <v>4059350</v>
      </c>
      <c r="P312" s="144">
        <v>0</v>
      </c>
      <c r="Q312" s="144">
        <v>344350</v>
      </c>
      <c r="R312" s="144">
        <v>190000</v>
      </c>
      <c r="S312" s="144">
        <v>0</v>
      </c>
      <c r="T312" s="144">
        <v>190000</v>
      </c>
      <c r="U312" s="144">
        <v>0</v>
      </c>
      <c r="V312" s="144">
        <v>0</v>
      </c>
      <c r="W312" s="145">
        <v>0</v>
      </c>
    </row>
    <row r="313" spans="1:23" s="91" customFormat="1" ht="24" customHeight="1" x14ac:dyDescent="0.2">
      <c r="A313" s="92" t="s">
        <v>524</v>
      </c>
      <c r="B313" s="93">
        <v>230</v>
      </c>
      <c r="C313" s="93">
        <v>2321</v>
      </c>
      <c r="D313" s="93">
        <v>6121</v>
      </c>
      <c r="E313" s="94">
        <v>1</v>
      </c>
      <c r="F313" s="94">
        <v>7095</v>
      </c>
      <c r="G313" s="94" t="s">
        <v>390</v>
      </c>
      <c r="H313" s="95" t="s">
        <v>525</v>
      </c>
      <c r="I313" s="95" t="s">
        <v>51</v>
      </c>
      <c r="J313" s="95">
        <v>400</v>
      </c>
      <c r="K313" s="95" t="s">
        <v>142</v>
      </c>
      <c r="L313" s="94">
        <v>2003</v>
      </c>
      <c r="M313" s="94">
        <v>2021</v>
      </c>
      <c r="N313" s="96">
        <v>36609945</v>
      </c>
      <c r="O313" s="96">
        <v>81092000</v>
      </c>
      <c r="P313" s="96">
        <v>3441000</v>
      </c>
      <c r="Q313" s="96">
        <v>16490000</v>
      </c>
      <c r="R313" s="96">
        <v>49620000</v>
      </c>
      <c r="S313" s="96">
        <v>18750000</v>
      </c>
      <c r="T313" s="96">
        <v>5870000</v>
      </c>
      <c r="U313" s="96">
        <v>0</v>
      </c>
      <c r="V313" s="96">
        <v>25000000</v>
      </c>
      <c r="W313" s="97">
        <v>0</v>
      </c>
    </row>
    <row r="314" spans="1:23" s="91" customFormat="1" ht="24" customHeight="1" x14ac:dyDescent="0.2">
      <c r="A314" s="140" t="s">
        <v>654</v>
      </c>
      <c r="B314" s="141">
        <v>230</v>
      </c>
      <c r="C314" s="141">
        <v>2321</v>
      </c>
      <c r="D314" s="141">
        <v>6121</v>
      </c>
      <c r="E314" s="142">
        <v>4</v>
      </c>
      <c r="F314" s="142">
        <v>7372</v>
      </c>
      <c r="G314" s="142" t="s">
        <v>390</v>
      </c>
      <c r="H314" s="143" t="s">
        <v>655</v>
      </c>
      <c r="I314" s="143" t="s">
        <v>33</v>
      </c>
      <c r="J314" s="143">
        <v>400</v>
      </c>
      <c r="K314" s="143" t="s">
        <v>142</v>
      </c>
      <c r="L314" s="142">
        <v>2016</v>
      </c>
      <c r="M314" s="142">
        <v>2023</v>
      </c>
      <c r="N314" s="144">
        <v>0</v>
      </c>
      <c r="O314" s="144">
        <v>17926000</v>
      </c>
      <c r="P314" s="144">
        <v>351000</v>
      </c>
      <c r="Q314" s="144">
        <v>112000</v>
      </c>
      <c r="R314" s="144">
        <v>550000</v>
      </c>
      <c r="S314" s="144">
        <v>0</v>
      </c>
      <c r="T314" s="144">
        <v>550000</v>
      </c>
      <c r="U314" s="144">
        <v>0</v>
      </c>
      <c r="V314" s="144">
        <v>0</v>
      </c>
      <c r="W314" s="145">
        <v>0</v>
      </c>
    </row>
    <row r="315" spans="1:23" s="91" customFormat="1" ht="24" customHeight="1" x14ac:dyDescent="0.2">
      <c r="A315" s="98" t="s">
        <v>656</v>
      </c>
      <c r="B315" s="99">
        <v>230</v>
      </c>
      <c r="C315" s="99">
        <v>2321</v>
      </c>
      <c r="D315" s="99">
        <v>6121</v>
      </c>
      <c r="E315" s="100">
        <v>2</v>
      </c>
      <c r="F315" s="100">
        <v>7256</v>
      </c>
      <c r="G315" s="100" t="s">
        <v>390</v>
      </c>
      <c r="H315" s="101" t="s">
        <v>657</v>
      </c>
      <c r="I315" s="101" t="s">
        <v>45</v>
      </c>
      <c r="J315" s="101">
        <v>400</v>
      </c>
      <c r="K315" s="101" t="s">
        <v>142</v>
      </c>
      <c r="L315" s="100">
        <v>2008</v>
      </c>
      <c r="M315" s="100">
        <v>2021</v>
      </c>
      <c r="N315" s="102">
        <v>0</v>
      </c>
      <c r="O315" s="102">
        <v>18814343</v>
      </c>
      <c r="P315" s="102">
        <v>4814343</v>
      </c>
      <c r="Q315" s="102">
        <v>2000000</v>
      </c>
      <c r="R315" s="102">
        <v>2000000</v>
      </c>
      <c r="S315" s="102">
        <v>0</v>
      </c>
      <c r="T315" s="102">
        <v>0</v>
      </c>
      <c r="U315" s="102">
        <v>2000000</v>
      </c>
      <c r="V315" s="102">
        <v>0</v>
      </c>
      <c r="W315" s="103">
        <v>0</v>
      </c>
    </row>
    <row r="316" spans="1:23" s="91" customFormat="1" ht="24" customHeight="1" x14ac:dyDescent="0.2">
      <c r="A316" s="98" t="s">
        <v>532</v>
      </c>
      <c r="B316" s="99">
        <v>230</v>
      </c>
      <c r="C316" s="99">
        <v>2321</v>
      </c>
      <c r="D316" s="99">
        <v>6121</v>
      </c>
      <c r="E316" s="100">
        <v>2</v>
      </c>
      <c r="F316" s="100">
        <v>7370</v>
      </c>
      <c r="G316" s="100" t="s">
        <v>390</v>
      </c>
      <c r="H316" s="101" t="s">
        <v>533</v>
      </c>
      <c r="I316" s="101" t="s">
        <v>64</v>
      </c>
      <c r="J316" s="101">
        <v>400</v>
      </c>
      <c r="K316" s="101" t="s">
        <v>142</v>
      </c>
      <c r="L316" s="100">
        <v>2016</v>
      </c>
      <c r="M316" s="100">
        <v>2027</v>
      </c>
      <c r="N316" s="102">
        <v>0</v>
      </c>
      <c r="O316" s="102">
        <v>6232000</v>
      </c>
      <c r="P316" s="102">
        <v>351000</v>
      </c>
      <c r="Q316" s="102">
        <v>314000</v>
      </c>
      <c r="R316" s="102">
        <v>67000</v>
      </c>
      <c r="S316" s="102">
        <v>0</v>
      </c>
      <c r="T316" s="102">
        <v>67000</v>
      </c>
      <c r="U316" s="102">
        <v>0</v>
      </c>
      <c r="V316" s="102">
        <v>0</v>
      </c>
      <c r="W316" s="103">
        <v>0</v>
      </c>
    </row>
    <row r="317" spans="1:23" s="91" customFormat="1" ht="24" customHeight="1" x14ac:dyDescent="0.2">
      <c r="A317" s="140" t="s">
        <v>658</v>
      </c>
      <c r="B317" s="141">
        <v>230</v>
      </c>
      <c r="C317" s="141">
        <v>2321</v>
      </c>
      <c r="D317" s="141">
        <v>6121</v>
      </c>
      <c r="E317" s="142">
        <v>3</v>
      </c>
      <c r="F317" s="142">
        <v>7088</v>
      </c>
      <c r="G317" s="142" t="s">
        <v>390</v>
      </c>
      <c r="H317" s="143" t="s">
        <v>659</v>
      </c>
      <c r="I317" s="143" t="s">
        <v>44</v>
      </c>
      <c r="J317" s="143">
        <v>400</v>
      </c>
      <c r="K317" s="143" t="s">
        <v>142</v>
      </c>
      <c r="L317" s="142">
        <v>2004</v>
      </c>
      <c r="M317" s="142">
        <v>2026</v>
      </c>
      <c r="N317" s="144">
        <v>0</v>
      </c>
      <c r="O317" s="144">
        <v>71299547</v>
      </c>
      <c r="P317" s="144">
        <v>17471547</v>
      </c>
      <c r="Q317" s="144">
        <v>200000</v>
      </c>
      <c r="R317" s="144">
        <v>600000</v>
      </c>
      <c r="S317" s="144">
        <v>500000</v>
      </c>
      <c r="T317" s="144">
        <v>100000</v>
      </c>
      <c r="U317" s="144">
        <v>0</v>
      </c>
      <c r="V317" s="144">
        <v>0</v>
      </c>
      <c r="W317" s="145">
        <v>0</v>
      </c>
    </row>
    <row r="318" spans="1:23" s="91" customFormat="1" ht="24" customHeight="1" x14ac:dyDescent="0.2">
      <c r="A318" s="92" t="s">
        <v>660</v>
      </c>
      <c r="B318" s="93">
        <v>230</v>
      </c>
      <c r="C318" s="93">
        <v>2321</v>
      </c>
      <c r="D318" s="93">
        <v>6121</v>
      </c>
      <c r="E318" s="94">
        <v>1</v>
      </c>
      <c r="F318" s="94">
        <v>7316</v>
      </c>
      <c r="G318" s="94" t="s">
        <v>390</v>
      </c>
      <c r="H318" s="95" t="s">
        <v>661</v>
      </c>
      <c r="I318" s="95" t="s">
        <v>39</v>
      </c>
      <c r="J318" s="95">
        <v>400</v>
      </c>
      <c r="K318" s="95" t="s">
        <v>142</v>
      </c>
      <c r="L318" s="94">
        <v>2010</v>
      </c>
      <c r="M318" s="94">
        <v>2020</v>
      </c>
      <c r="N318" s="96">
        <v>0</v>
      </c>
      <c r="O318" s="96">
        <v>34400413</v>
      </c>
      <c r="P318" s="96">
        <v>2807413</v>
      </c>
      <c r="Q318" s="96">
        <v>20000000</v>
      </c>
      <c r="R318" s="96">
        <v>11593000</v>
      </c>
      <c r="S318" s="96">
        <v>0</v>
      </c>
      <c r="T318" s="96">
        <v>11593000</v>
      </c>
      <c r="U318" s="96">
        <v>0</v>
      </c>
      <c r="V318" s="96">
        <v>0</v>
      </c>
      <c r="W318" s="97">
        <v>0</v>
      </c>
    </row>
    <row r="319" spans="1:23" s="91" customFormat="1" ht="24" customHeight="1" x14ac:dyDescent="0.2">
      <c r="A319" s="98" t="s">
        <v>662</v>
      </c>
      <c r="B319" s="99">
        <v>230</v>
      </c>
      <c r="C319" s="99">
        <v>2321</v>
      </c>
      <c r="D319" s="99">
        <v>6121</v>
      </c>
      <c r="E319" s="100">
        <v>2</v>
      </c>
      <c r="F319" s="100">
        <v>7445</v>
      </c>
      <c r="G319" s="100" t="s">
        <v>390</v>
      </c>
      <c r="H319" s="101" t="s">
        <v>663</v>
      </c>
      <c r="I319" s="101" t="s">
        <v>53</v>
      </c>
      <c r="J319" s="101">
        <v>400</v>
      </c>
      <c r="K319" s="101" t="s">
        <v>142</v>
      </c>
      <c r="L319" s="100">
        <v>2019</v>
      </c>
      <c r="M319" s="100">
        <v>2023</v>
      </c>
      <c r="N319" s="102">
        <v>0</v>
      </c>
      <c r="O319" s="102">
        <v>12811000</v>
      </c>
      <c r="P319" s="102">
        <v>0</v>
      </c>
      <c r="Q319" s="102">
        <v>0</v>
      </c>
      <c r="R319" s="102">
        <v>911000</v>
      </c>
      <c r="S319" s="102">
        <v>61000</v>
      </c>
      <c r="T319" s="102">
        <v>850000</v>
      </c>
      <c r="U319" s="102">
        <v>0</v>
      </c>
      <c r="V319" s="102">
        <v>0</v>
      </c>
      <c r="W319" s="103">
        <v>0</v>
      </c>
    </row>
    <row r="320" spans="1:23" s="91" customFormat="1" ht="24" customHeight="1" x14ac:dyDescent="0.2">
      <c r="A320" s="92" t="s">
        <v>664</v>
      </c>
      <c r="B320" s="93">
        <v>230</v>
      </c>
      <c r="C320" s="93">
        <v>2321</v>
      </c>
      <c r="D320" s="93">
        <v>6121</v>
      </c>
      <c r="E320" s="94">
        <v>1</v>
      </c>
      <c r="F320" s="94">
        <v>7096</v>
      </c>
      <c r="G320" s="94" t="s">
        <v>390</v>
      </c>
      <c r="H320" s="95" t="s">
        <v>665</v>
      </c>
      <c r="I320" s="95" t="s">
        <v>37</v>
      </c>
      <c r="J320" s="95">
        <v>400</v>
      </c>
      <c r="K320" s="95" t="s">
        <v>142</v>
      </c>
      <c r="L320" s="94">
        <v>2012</v>
      </c>
      <c r="M320" s="94">
        <v>2023</v>
      </c>
      <c r="N320" s="96">
        <v>71618593</v>
      </c>
      <c r="O320" s="96">
        <v>135443781</v>
      </c>
      <c r="P320" s="96">
        <v>745391</v>
      </c>
      <c r="Q320" s="96">
        <v>215390</v>
      </c>
      <c r="R320" s="96">
        <v>52019000</v>
      </c>
      <c r="S320" s="96">
        <v>2772000</v>
      </c>
      <c r="T320" s="96">
        <v>20600000</v>
      </c>
      <c r="U320" s="96">
        <v>0</v>
      </c>
      <c r="V320" s="96">
        <v>28647000</v>
      </c>
      <c r="W320" s="97">
        <v>0</v>
      </c>
    </row>
    <row r="321" spans="1:23" s="91" customFormat="1" ht="24" customHeight="1" x14ac:dyDescent="0.2">
      <c r="A321" s="98" t="s">
        <v>540</v>
      </c>
      <c r="B321" s="99">
        <v>230</v>
      </c>
      <c r="C321" s="99">
        <v>2321</v>
      </c>
      <c r="D321" s="99">
        <v>6121</v>
      </c>
      <c r="E321" s="100">
        <v>2</v>
      </c>
      <c r="F321" s="100">
        <v>7413</v>
      </c>
      <c r="G321" s="100" t="s">
        <v>390</v>
      </c>
      <c r="H321" s="101" t="s">
        <v>541</v>
      </c>
      <c r="I321" s="101" t="s">
        <v>39</v>
      </c>
      <c r="J321" s="101">
        <v>400</v>
      </c>
      <c r="K321" s="101" t="s">
        <v>142</v>
      </c>
      <c r="L321" s="100">
        <v>2017</v>
      </c>
      <c r="M321" s="100">
        <v>2021</v>
      </c>
      <c r="N321" s="102">
        <v>0</v>
      </c>
      <c r="O321" s="102">
        <v>7848000</v>
      </c>
      <c r="P321" s="102">
        <v>0</v>
      </c>
      <c r="Q321" s="102">
        <v>466000</v>
      </c>
      <c r="R321" s="102">
        <v>416000</v>
      </c>
      <c r="S321" s="102">
        <v>34000</v>
      </c>
      <c r="T321" s="102">
        <v>382000</v>
      </c>
      <c r="U321" s="102">
        <v>0</v>
      </c>
      <c r="V321" s="102">
        <v>0</v>
      </c>
      <c r="W321" s="103">
        <v>0</v>
      </c>
    </row>
    <row r="322" spans="1:23" s="91" customFormat="1" ht="24" customHeight="1" x14ac:dyDescent="0.2">
      <c r="A322" s="98" t="s">
        <v>666</v>
      </c>
      <c r="B322" s="99">
        <v>230</v>
      </c>
      <c r="C322" s="99">
        <v>2321</v>
      </c>
      <c r="D322" s="99">
        <v>6121</v>
      </c>
      <c r="E322" s="100">
        <v>2</v>
      </c>
      <c r="F322" s="100">
        <v>7382</v>
      </c>
      <c r="G322" s="100" t="s">
        <v>390</v>
      </c>
      <c r="H322" s="101" t="s">
        <v>667</v>
      </c>
      <c r="I322" s="101" t="s">
        <v>53</v>
      </c>
      <c r="J322" s="101">
        <v>400</v>
      </c>
      <c r="K322" s="101" t="s">
        <v>142</v>
      </c>
      <c r="L322" s="100">
        <v>2016</v>
      </c>
      <c r="M322" s="100">
        <v>2024</v>
      </c>
      <c r="N322" s="102">
        <v>0</v>
      </c>
      <c r="O322" s="102">
        <v>30100000</v>
      </c>
      <c r="P322" s="102">
        <v>707245</v>
      </c>
      <c r="Q322" s="102">
        <v>300000</v>
      </c>
      <c r="R322" s="102">
        <v>200000</v>
      </c>
      <c r="S322" s="102">
        <v>0</v>
      </c>
      <c r="T322" s="102">
        <v>200000</v>
      </c>
      <c r="U322" s="102">
        <v>0</v>
      </c>
      <c r="V322" s="102">
        <v>0</v>
      </c>
      <c r="W322" s="103">
        <v>0</v>
      </c>
    </row>
    <row r="323" spans="1:23" s="91" customFormat="1" ht="24" customHeight="1" x14ac:dyDescent="0.2">
      <c r="A323" s="98" t="s">
        <v>668</v>
      </c>
      <c r="B323" s="99">
        <v>230</v>
      </c>
      <c r="C323" s="99">
        <v>2321</v>
      </c>
      <c r="D323" s="99">
        <v>6121</v>
      </c>
      <c r="E323" s="100">
        <v>2</v>
      </c>
      <c r="F323" s="100">
        <v>7416</v>
      </c>
      <c r="G323" s="100" t="s">
        <v>390</v>
      </c>
      <c r="H323" s="101" t="s">
        <v>669</v>
      </c>
      <c r="I323" s="101" t="s">
        <v>37</v>
      </c>
      <c r="J323" s="101">
        <v>400</v>
      </c>
      <c r="K323" s="101" t="s">
        <v>142</v>
      </c>
      <c r="L323" s="100">
        <v>2018</v>
      </c>
      <c r="M323" s="100">
        <v>2022</v>
      </c>
      <c r="N323" s="102">
        <v>0</v>
      </c>
      <c r="O323" s="102">
        <v>16321000</v>
      </c>
      <c r="P323" s="102">
        <v>0</v>
      </c>
      <c r="Q323" s="102">
        <v>436000</v>
      </c>
      <c r="R323" s="102">
        <v>640000</v>
      </c>
      <c r="S323" s="102">
        <v>180000</v>
      </c>
      <c r="T323" s="102">
        <v>460000</v>
      </c>
      <c r="U323" s="102">
        <v>0</v>
      </c>
      <c r="V323" s="102">
        <v>0</v>
      </c>
      <c r="W323" s="103">
        <v>0</v>
      </c>
    </row>
    <row r="324" spans="1:23" s="91" customFormat="1" ht="24" customHeight="1" x14ac:dyDescent="0.2">
      <c r="A324" s="98" t="s">
        <v>542</v>
      </c>
      <c r="B324" s="99">
        <v>230</v>
      </c>
      <c r="C324" s="99">
        <v>2321</v>
      </c>
      <c r="D324" s="99">
        <v>6121</v>
      </c>
      <c r="E324" s="100">
        <v>2</v>
      </c>
      <c r="F324" s="100">
        <v>7400</v>
      </c>
      <c r="G324" s="100" t="s">
        <v>390</v>
      </c>
      <c r="H324" s="101" t="s">
        <v>543</v>
      </c>
      <c r="I324" s="101" t="s">
        <v>45</v>
      </c>
      <c r="J324" s="101">
        <v>400</v>
      </c>
      <c r="K324" s="101" t="s">
        <v>142</v>
      </c>
      <c r="L324" s="100">
        <v>2017</v>
      </c>
      <c r="M324" s="100">
        <v>2027</v>
      </c>
      <c r="N324" s="102">
        <v>0</v>
      </c>
      <c r="O324" s="102">
        <v>10415000</v>
      </c>
      <c r="P324" s="102">
        <v>181000</v>
      </c>
      <c r="Q324" s="102">
        <v>612000</v>
      </c>
      <c r="R324" s="102">
        <v>622000</v>
      </c>
      <c r="S324" s="102">
        <v>570000</v>
      </c>
      <c r="T324" s="102">
        <v>52000</v>
      </c>
      <c r="U324" s="102">
        <v>0</v>
      </c>
      <c r="V324" s="102">
        <v>0</v>
      </c>
      <c r="W324" s="103">
        <v>0</v>
      </c>
    </row>
    <row r="325" spans="1:23" s="91" customFormat="1" ht="24" customHeight="1" x14ac:dyDescent="0.2">
      <c r="A325" s="98" t="s">
        <v>544</v>
      </c>
      <c r="B325" s="99">
        <v>230</v>
      </c>
      <c r="C325" s="99">
        <v>2321</v>
      </c>
      <c r="D325" s="99">
        <v>6121</v>
      </c>
      <c r="E325" s="100">
        <v>2</v>
      </c>
      <c r="F325" s="100">
        <v>7373</v>
      </c>
      <c r="G325" s="100" t="s">
        <v>390</v>
      </c>
      <c r="H325" s="101" t="s">
        <v>545</v>
      </c>
      <c r="I325" s="101" t="s">
        <v>37</v>
      </c>
      <c r="J325" s="101">
        <v>400</v>
      </c>
      <c r="K325" s="101" t="s">
        <v>142</v>
      </c>
      <c r="L325" s="100">
        <v>2017</v>
      </c>
      <c r="M325" s="100">
        <v>2025</v>
      </c>
      <c r="N325" s="102">
        <v>0</v>
      </c>
      <c r="O325" s="102">
        <v>18569000</v>
      </c>
      <c r="P325" s="102">
        <v>0</v>
      </c>
      <c r="Q325" s="102">
        <v>468000</v>
      </c>
      <c r="R325" s="102">
        <v>601000</v>
      </c>
      <c r="S325" s="102">
        <v>34000</v>
      </c>
      <c r="T325" s="102">
        <v>567000</v>
      </c>
      <c r="U325" s="102">
        <v>0</v>
      </c>
      <c r="V325" s="102">
        <v>0</v>
      </c>
      <c r="W325" s="103">
        <v>0</v>
      </c>
    </row>
    <row r="326" spans="1:23" s="91" customFormat="1" ht="24" customHeight="1" x14ac:dyDescent="0.2">
      <c r="A326" s="98" t="s">
        <v>670</v>
      </c>
      <c r="B326" s="99">
        <v>230</v>
      </c>
      <c r="C326" s="99">
        <v>2321</v>
      </c>
      <c r="D326" s="99">
        <v>6121</v>
      </c>
      <c r="E326" s="100">
        <v>2</v>
      </c>
      <c r="F326" s="100">
        <v>7397</v>
      </c>
      <c r="G326" s="100" t="s">
        <v>390</v>
      </c>
      <c r="H326" s="101" t="s">
        <v>671</v>
      </c>
      <c r="I326" s="101" t="s">
        <v>53</v>
      </c>
      <c r="J326" s="101">
        <v>400</v>
      </c>
      <c r="K326" s="101" t="s">
        <v>142</v>
      </c>
      <c r="L326" s="100">
        <v>2018</v>
      </c>
      <c r="M326" s="100">
        <v>2026</v>
      </c>
      <c r="N326" s="102">
        <v>0</v>
      </c>
      <c r="O326" s="102">
        <v>22600000</v>
      </c>
      <c r="P326" s="102">
        <v>0</v>
      </c>
      <c r="Q326" s="102">
        <v>1200000</v>
      </c>
      <c r="R326" s="102">
        <v>700000</v>
      </c>
      <c r="S326" s="102">
        <v>500000</v>
      </c>
      <c r="T326" s="102">
        <v>200000</v>
      </c>
      <c r="U326" s="102">
        <v>0</v>
      </c>
      <c r="V326" s="102">
        <v>0</v>
      </c>
      <c r="W326" s="103">
        <v>0</v>
      </c>
    </row>
    <row r="327" spans="1:23" s="91" customFormat="1" ht="24" customHeight="1" x14ac:dyDescent="0.2">
      <c r="A327" s="92" t="s">
        <v>672</v>
      </c>
      <c r="B327" s="93">
        <v>230</v>
      </c>
      <c r="C327" s="93">
        <v>2321</v>
      </c>
      <c r="D327" s="93">
        <v>6121</v>
      </c>
      <c r="E327" s="94">
        <v>1</v>
      </c>
      <c r="F327" s="94">
        <v>7308</v>
      </c>
      <c r="G327" s="94" t="s">
        <v>390</v>
      </c>
      <c r="H327" s="95" t="s">
        <v>673</v>
      </c>
      <c r="I327" s="95" t="s">
        <v>39</v>
      </c>
      <c r="J327" s="95">
        <v>400</v>
      </c>
      <c r="K327" s="95" t="s">
        <v>142</v>
      </c>
      <c r="L327" s="94">
        <v>2010</v>
      </c>
      <c r="M327" s="94">
        <v>2022</v>
      </c>
      <c r="N327" s="96">
        <v>40200880</v>
      </c>
      <c r="O327" s="96">
        <v>44587000</v>
      </c>
      <c r="P327" s="96">
        <v>1675000</v>
      </c>
      <c r="Q327" s="96">
        <v>860000</v>
      </c>
      <c r="R327" s="96">
        <v>400000</v>
      </c>
      <c r="S327" s="96">
        <v>400000</v>
      </c>
      <c r="T327" s="96">
        <v>0</v>
      </c>
      <c r="U327" s="96">
        <v>0</v>
      </c>
      <c r="V327" s="96">
        <v>0</v>
      </c>
      <c r="W327" s="97">
        <v>0</v>
      </c>
    </row>
    <row r="328" spans="1:23" s="91" customFormat="1" ht="24" customHeight="1" x14ac:dyDescent="0.2">
      <c r="A328" s="98" t="s">
        <v>674</v>
      </c>
      <c r="B328" s="99">
        <v>230</v>
      </c>
      <c r="C328" s="99">
        <v>2321</v>
      </c>
      <c r="D328" s="99">
        <v>6121</v>
      </c>
      <c r="E328" s="100">
        <v>2</v>
      </c>
      <c r="F328" s="100">
        <v>7381</v>
      </c>
      <c r="G328" s="100" t="s">
        <v>390</v>
      </c>
      <c r="H328" s="101" t="s">
        <v>675</v>
      </c>
      <c r="I328" s="101" t="s">
        <v>53</v>
      </c>
      <c r="J328" s="101">
        <v>400</v>
      </c>
      <c r="K328" s="101" t="s">
        <v>142</v>
      </c>
      <c r="L328" s="100">
        <v>2016</v>
      </c>
      <c r="M328" s="100">
        <v>2026</v>
      </c>
      <c r="N328" s="102">
        <v>0</v>
      </c>
      <c r="O328" s="102">
        <v>37950000</v>
      </c>
      <c r="P328" s="102">
        <v>11616</v>
      </c>
      <c r="Q328" s="102">
        <v>700000</v>
      </c>
      <c r="R328" s="102">
        <v>200000</v>
      </c>
      <c r="S328" s="102">
        <v>0</v>
      </c>
      <c r="T328" s="102">
        <v>200000</v>
      </c>
      <c r="U328" s="102">
        <v>0</v>
      </c>
      <c r="V328" s="102">
        <v>0</v>
      </c>
      <c r="W328" s="103">
        <v>0</v>
      </c>
    </row>
    <row r="329" spans="1:23" s="91" customFormat="1" ht="24" customHeight="1" x14ac:dyDescent="0.2">
      <c r="A329" s="92" t="s">
        <v>414</v>
      </c>
      <c r="B329" s="93">
        <v>230</v>
      </c>
      <c r="C329" s="93">
        <v>2321</v>
      </c>
      <c r="D329" s="93">
        <v>6121</v>
      </c>
      <c r="E329" s="94">
        <v>1</v>
      </c>
      <c r="F329" s="94">
        <v>7356</v>
      </c>
      <c r="G329" s="94" t="s">
        <v>390</v>
      </c>
      <c r="H329" s="95" t="s">
        <v>415</v>
      </c>
      <c r="I329" s="95" t="s">
        <v>33</v>
      </c>
      <c r="J329" s="95">
        <v>400</v>
      </c>
      <c r="K329" s="95" t="s">
        <v>142</v>
      </c>
      <c r="L329" s="94">
        <v>2011</v>
      </c>
      <c r="M329" s="94">
        <v>2021</v>
      </c>
      <c r="N329" s="96">
        <v>0</v>
      </c>
      <c r="O329" s="96">
        <v>33349000</v>
      </c>
      <c r="P329" s="96">
        <v>1779000</v>
      </c>
      <c r="Q329" s="96">
        <v>61000</v>
      </c>
      <c r="R329" s="96">
        <v>25039000</v>
      </c>
      <c r="S329" s="96">
        <v>10039000</v>
      </c>
      <c r="T329" s="96">
        <v>0</v>
      </c>
      <c r="U329" s="96">
        <v>15000000</v>
      </c>
      <c r="V329" s="96">
        <v>0</v>
      </c>
      <c r="W329" s="97">
        <v>0</v>
      </c>
    </row>
    <row r="330" spans="1:23" s="91" customFormat="1" ht="24" customHeight="1" x14ac:dyDescent="0.2">
      <c r="A330" s="98" t="s">
        <v>546</v>
      </c>
      <c r="B330" s="99">
        <v>230</v>
      </c>
      <c r="C330" s="99">
        <v>2321</v>
      </c>
      <c r="D330" s="99">
        <v>6121</v>
      </c>
      <c r="E330" s="100">
        <v>2</v>
      </c>
      <c r="F330" s="100">
        <v>7364</v>
      </c>
      <c r="G330" s="100" t="s">
        <v>390</v>
      </c>
      <c r="H330" s="101" t="s">
        <v>63</v>
      </c>
      <c r="I330" s="101" t="s">
        <v>64</v>
      </c>
      <c r="J330" s="101">
        <v>400</v>
      </c>
      <c r="K330" s="101" t="s">
        <v>142</v>
      </c>
      <c r="L330" s="100">
        <v>2015</v>
      </c>
      <c r="M330" s="100">
        <v>2022</v>
      </c>
      <c r="N330" s="102">
        <v>0</v>
      </c>
      <c r="O330" s="102">
        <v>44802236</v>
      </c>
      <c r="P330" s="102">
        <v>0</v>
      </c>
      <c r="Q330" s="102">
        <v>885236</v>
      </c>
      <c r="R330" s="102">
        <v>1315000</v>
      </c>
      <c r="S330" s="102">
        <v>1315000</v>
      </c>
      <c r="T330" s="102">
        <v>0</v>
      </c>
      <c r="U330" s="102">
        <v>0</v>
      </c>
      <c r="V330" s="102">
        <v>0</v>
      </c>
      <c r="W330" s="103">
        <v>0</v>
      </c>
    </row>
    <row r="331" spans="1:23" s="91" customFormat="1" ht="24" customHeight="1" x14ac:dyDescent="0.2">
      <c r="A331" s="92" t="s">
        <v>676</v>
      </c>
      <c r="B331" s="93">
        <v>230</v>
      </c>
      <c r="C331" s="93">
        <v>2321</v>
      </c>
      <c r="D331" s="93">
        <v>6121</v>
      </c>
      <c r="E331" s="94">
        <v>1</v>
      </c>
      <c r="F331" s="94">
        <v>7438</v>
      </c>
      <c r="G331" s="94" t="s">
        <v>390</v>
      </c>
      <c r="H331" s="95" t="s">
        <v>677</v>
      </c>
      <c r="I331" s="95" t="s">
        <v>31</v>
      </c>
      <c r="J331" s="95">
        <v>400</v>
      </c>
      <c r="K331" s="95" t="s">
        <v>142</v>
      </c>
      <c r="L331" s="94">
        <v>2019</v>
      </c>
      <c r="M331" s="94">
        <v>2020</v>
      </c>
      <c r="N331" s="96">
        <v>0</v>
      </c>
      <c r="O331" s="96">
        <v>2956000</v>
      </c>
      <c r="P331" s="96">
        <v>0</v>
      </c>
      <c r="Q331" s="96">
        <v>56000</v>
      </c>
      <c r="R331" s="96">
        <v>2900000</v>
      </c>
      <c r="S331" s="96">
        <v>2800000</v>
      </c>
      <c r="T331" s="96">
        <v>100000</v>
      </c>
      <c r="U331" s="96">
        <v>0</v>
      </c>
      <c r="V331" s="96">
        <v>0</v>
      </c>
      <c r="W331" s="97">
        <v>0</v>
      </c>
    </row>
    <row r="332" spans="1:23" s="91" customFormat="1" ht="24" customHeight="1" x14ac:dyDescent="0.2">
      <c r="A332" s="140" t="s">
        <v>678</v>
      </c>
      <c r="B332" s="141">
        <v>230</v>
      </c>
      <c r="C332" s="141">
        <v>2321</v>
      </c>
      <c r="D332" s="141">
        <v>6121</v>
      </c>
      <c r="E332" s="142">
        <v>4</v>
      </c>
      <c r="F332" s="142">
        <v>7399</v>
      </c>
      <c r="G332" s="142" t="s">
        <v>390</v>
      </c>
      <c r="H332" s="143" t="s">
        <v>679</v>
      </c>
      <c r="I332" s="143" t="s">
        <v>37</v>
      </c>
      <c r="J332" s="143">
        <v>400</v>
      </c>
      <c r="K332" s="143" t="s">
        <v>142</v>
      </c>
      <c r="L332" s="142">
        <v>2017</v>
      </c>
      <c r="M332" s="142">
        <v>2025</v>
      </c>
      <c r="N332" s="144">
        <v>0</v>
      </c>
      <c r="O332" s="144">
        <v>27625000</v>
      </c>
      <c r="P332" s="144">
        <v>0</v>
      </c>
      <c r="Q332" s="144">
        <v>574000</v>
      </c>
      <c r="R332" s="144">
        <v>1000000</v>
      </c>
      <c r="S332" s="144">
        <v>630000</v>
      </c>
      <c r="T332" s="144">
        <v>370000</v>
      </c>
      <c r="U332" s="144">
        <v>0</v>
      </c>
      <c r="V332" s="144">
        <v>0</v>
      </c>
      <c r="W332" s="145">
        <v>0</v>
      </c>
    </row>
    <row r="333" spans="1:23" s="91" customFormat="1" ht="24" customHeight="1" x14ac:dyDescent="0.2">
      <c r="A333" s="92" t="s">
        <v>680</v>
      </c>
      <c r="B333" s="93">
        <v>230</v>
      </c>
      <c r="C333" s="93">
        <v>2321</v>
      </c>
      <c r="D333" s="93">
        <v>6121</v>
      </c>
      <c r="E333" s="94">
        <v>1</v>
      </c>
      <c r="F333" s="94">
        <v>7359</v>
      </c>
      <c r="G333" s="94" t="s">
        <v>390</v>
      </c>
      <c r="H333" s="95" t="s">
        <v>681</v>
      </c>
      <c r="I333" s="95" t="s">
        <v>45</v>
      </c>
      <c r="J333" s="95">
        <v>400</v>
      </c>
      <c r="K333" s="95" t="s">
        <v>142</v>
      </c>
      <c r="L333" s="94">
        <v>2014</v>
      </c>
      <c r="M333" s="94">
        <v>2020</v>
      </c>
      <c r="N333" s="96">
        <v>0</v>
      </c>
      <c r="O333" s="96">
        <v>11404000</v>
      </c>
      <c r="P333" s="96">
        <v>822000</v>
      </c>
      <c r="Q333" s="96">
        <v>10300000</v>
      </c>
      <c r="R333" s="96">
        <v>282000</v>
      </c>
      <c r="S333" s="96">
        <v>68000</v>
      </c>
      <c r="T333" s="96">
        <v>214000</v>
      </c>
      <c r="U333" s="96">
        <v>0</v>
      </c>
      <c r="V333" s="96">
        <v>0</v>
      </c>
      <c r="W333" s="97">
        <v>0</v>
      </c>
    </row>
    <row r="334" spans="1:23" s="91" customFormat="1" ht="24" customHeight="1" x14ac:dyDescent="0.2">
      <c r="A334" s="92" t="s">
        <v>547</v>
      </c>
      <c r="B334" s="93">
        <v>230</v>
      </c>
      <c r="C334" s="93">
        <v>2321</v>
      </c>
      <c r="D334" s="93">
        <v>6121</v>
      </c>
      <c r="E334" s="94">
        <v>1</v>
      </c>
      <c r="F334" s="94">
        <v>7421</v>
      </c>
      <c r="G334" s="94" t="s">
        <v>390</v>
      </c>
      <c r="H334" s="95" t="s">
        <v>548</v>
      </c>
      <c r="I334" s="95" t="s">
        <v>39</v>
      </c>
      <c r="J334" s="95">
        <v>400</v>
      </c>
      <c r="K334" s="95" t="s">
        <v>142</v>
      </c>
      <c r="L334" s="94">
        <v>2018</v>
      </c>
      <c r="M334" s="94">
        <v>2020</v>
      </c>
      <c r="N334" s="96">
        <v>0</v>
      </c>
      <c r="O334" s="96">
        <v>9150050</v>
      </c>
      <c r="P334" s="96">
        <v>0</v>
      </c>
      <c r="Q334" s="96">
        <v>974050</v>
      </c>
      <c r="R334" s="96">
        <v>8176000</v>
      </c>
      <c r="S334" s="96">
        <v>445000</v>
      </c>
      <c r="T334" s="96">
        <v>0</v>
      </c>
      <c r="U334" s="96">
        <v>7731000</v>
      </c>
      <c r="V334" s="96">
        <v>0</v>
      </c>
      <c r="W334" s="97">
        <v>0</v>
      </c>
    </row>
    <row r="335" spans="1:23" s="91" customFormat="1" ht="24" customHeight="1" x14ac:dyDescent="0.2">
      <c r="A335" s="98" t="s">
        <v>549</v>
      </c>
      <c r="B335" s="99">
        <v>230</v>
      </c>
      <c r="C335" s="99">
        <v>2321</v>
      </c>
      <c r="D335" s="99">
        <v>6121</v>
      </c>
      <c r="E335" s="100">
        <v>2</v>
      </c>
      <c r="F335" s="100">
        <v>7446</v>
      </c>
      <c r="G335" s="100" t="s">
        <v>390</v>
      </c>
      <c r="H335" s="101" t="s">
        <v>550</v>
      </c>
      <c r="I335" s="101" t="s">
        <v>61</v>
      </c>
      <c r="J335" s="101">
        <v>400</v>
      </c>
      <c r="K335" s="101" t="s">
        <v>178</v>
      </c>
      <c r="L335" s="100">
        <v>2019</v>
      </c>
      <c r="M335" s="100">
        <v>2021</v>
      </c>
      <c r="N335" s="102">
        <v>0</v>
      </c>
      <c r="O335" s="102">
        <v>8160000</v>
      </c>
      <c r="P335" s="102">
        <v>0</v>
      </c>
      <c r="Q335" s="102">
        <v>0</v>
      </c>
      <c r="R335" s="102">
        <v>900000</v>
      </c>
      <c r="S335" s="102">
        <v>418000</v>
      </c>
      <c r="T335" s="102">
        <v>482000</v>
      </c>
      <c r="U335" s="102">
        <v>0</v>
      </c>
      <c r="V335" s="102">
        <v>0</v>
      </c>
      <c r="W335" s="103">
        <v>0</v>
      </c>
    </row>
    <row r="336" spans="1:23" s="91" customFormat="1" ht="24" customHeight="1" x14ac:dyDescent="0.2">
      <c r="A336" s="98" t="s">
        <v>551</v>
      </c>
      <c r="B336" s="99">
        <v>230</v>
      </c>
      <c r="C336" s="99">
        <v>2321</v>
      </c>
      <c r="D336" s="99">
        <v>6121</v>
      </c>
      <c r="E336" s="100">
        <v>2</v>
      </c>
      <c r="F336" s="100">
        <v>7450</v>
      </c>
      <c r="G336" s="100" t="s">
        <v>390</v>
      </c>
      <c r="H336" s="101" t="s">
        <v>552</v>
      </c>
      <c r="I336" s="101" t="s">
        <v>61</v>
      </c>
      <c r="J336" s="101">
        <v>400</v>
      </c>
      <c r="K336" s="101" t="s">
        <v>142</v>
      </c>
      <c r="L336" s="100">
        <v>2019</v>
      </c>
      <c r="M336" s="100">
        <v>2021</v>
      </c>
      <c r="N336" s="102">
        <v>0</v>
      </c>
      <c r="O336" s="102">
        <v>8759000</v>
      </c>
      <c r="P336" s="102">
        <v>0</v>
      </c>
      <c r="Q336" s="102">
        <v>0</v>
      </c>
      <c r="R336" s="102">
        <v>900000</v>
      </c>
      <c r="S336" s="102">
        <v>900000</v>
      </c>
      <c r="T336" s="102">
        <v>0</v>
      </c>
      <c r="U336" s="102">
        <v>0</v>
      </c>
      <c r="V336" s="102">
        <v>0</v>
      </c>
      <c r="W336" s="103">
        <v>0</v>
      </c>
    </row>
    <row r="337" spans="1:23" s="91" customFormat="1" ht="24" customHeight="1" x14ac:dyDescent="0.2">
      <c r="A337" s="140" t="s">
        <v>682</v>
      </c>
      <c r="B337" s="141">
        <v>230</v>
      </c>
      <c r="C337" s="141">
        <v>2321</v>
      </c>
      <c r="D337" s="141">
        <v>6121</v>
      </c>
      <c r="E337" s="142">
        <v>4</v>
      </c>
      <c r="F337" s="142">
        <v>7090</v>
      </c>
      <c r="G337" s="142" t="s">
        <v>390</v>
      </c>
      <c r="H337" s="143" t="s">
        <v>683</v>
      </c>
      <c r="I337" s="143" t="s">
        <v>50</v>
      </c>
      <c r="J337" s="143">
        <v>400</v>
      </c>
      <c r="K337" s="143" t="s">
        <v>142</v>
      </c>
      <c r="L337" s="142">
        <v>2016</v>
      </c>
      <c r="M337" s="142">
        <v>2027</v>
      </c>
      <c r="N337" s="144">
        <v>0</v>
      </c>
      <c r="O337" s="144">
        <v>79933000</v>
      </c>
      <c r="P337" s="144">
        <v>968000</v>
      </c>
      <c r="Q337" s="144">
        <v>599000</v>
      </c>
      <c r="R337" s="144">
        <v>185000</v>
      </c>
      <c r="S337" s="144">
        <v>0</v>
      </c>
      <c r="T337" s="144">
        <v>185000</v>
      </c>
      <c r="U337" s="144">
        <v>0</v>
      </c>
      <c r="V337" s="144">
        <v>0</v>
      </c>
      <c r="W337" s="145">
        <v>0</v>
      </c>
    </row>
    <row r="338" spans="1:23" s="91" customFormat="1" ht="24" customHeight="1" x14ac:dyDescent="0.2">
      <c r="A338" s="92" t="s">
        <v>684</v>
      </c>
      <c r="B338" s="93">
        <v>230</v>
      </c>
      <c r="C338" s="93">
        <v>2321</v>
      </c>
      <c r="D338" s="93">
        <v>6121</v>
      </c>
      <c r="E338" s="94">
        <v>1</v>
      </c>
      <c r="F338" s="94">
        <v>7443</v>
      </c>
      <c r="G338" s="94" t="s">
        <v>390</v>
      </c>
      <c r="H338" s="95" t="s">
        <v>685</v>
      </c>
      <c r="I338" s="95" t="s">
        <v>59</v>
      </c>
      <c r="J338" s="95">
        <v>400</v>
      </c>
      <c r="K338" s="95" t="s">
        <v>142</v>
      </c>
      <c r="L338" s="94">
        <v>2020</v>
      </c>
      <c r="M338" s="94">
        <v>2020</v>
      </c>
      <c r="N338" s="96">
        <v>0</v>
      </c>
      <c r="O338" s="96">
        <v>3500000</v>
      </c>
      <c r="P338" s="96">
        <v>0</v>
      </c>
      <c r="Q338" s="96">
        <v>0</v>
      </c>
      <c r="R338" s="96">
        <v>3500000</v>
      </c>
      <c r="S338" s="96">
        <v>0</v>
      </c>
      <c r="T338" s="96">
        <v>500000</v>
      </c>
      <c r="U338" s="96">
        <v>3000000</v>
      </c>
      <c r="V338" s="96">
        <v>0</v>
      </c>
      <c r="W338" s="97">
        <v>0</v>
      </c>
    </row>
    <row r="339" spans="1:23" s="91" customFormat="1" ht="24" customHeight="1" x14ac:dyDescent="0.2">
      <c r="A339" s="98" t="s">
        <v>553</v>
      </c>
      <c r="B339" s="99">
        <v>230</v>
      </c>
      <c r="C339" s="99">
        <v>2321</v>
      </c>
      <c r="D339" s="99">
        <v>6121</v>
      </c>
      <c r="E339" s="100">
        <v>2</v>
      </c>
      <c r="F339" s="100">
        <v>7448</v>
      </c>
      <c r="G339" s="100" t="s">
        <v>390</v>
      </c>
      <c r="H339" s="101" t="s">
        <v>554</v>
      </c>
      <c r="I339" s="101" t="s">
        <v>31</v>
      </c>
      <c r="J339" s="101">
        <v>400</v>
      </c>
      <c r="K339" s="101" t="s">
        <v>168</v>
      </c>
      <c r="L339" s="100">
        <v>2016</v>
      </c>
      <c r="M339" s="100">
        <v>2026</v>
      </c>
      <c r="N339" s="102">
        <v>0</v>
      </c>
      <c r="O339" s="102">
        <v>14127350</v>
      </c>
      <c r="P339" s="102">
        <v>0</v>
      </c>
      <c r="Q339" s="102">
        <v>768350</v>
      </c>
      <c r="R339" s="102">
        <v>900000</v>
      </c>
      <c r="S339" s="102">
        <v>900000</v>
      </c>
      <c r="T339" s="102">
        <v>0</v>
      </c>
      <c r="U339" s="102">
        <v>0</v>
      </c>
      <c r="V339" s="102">
        <v>0</v>
      </c>
      <c r="W339" s="103">
        <v>0</v>
      </c>
    </row>
    <row r="340" spans="1:23" s="91" customFormat="1" ht="24" customHeight="1" x14ac:dyDescent="0.2">
      <c r="A340" s="98" t="s">
        <v>686</v>
      </c>
      <c r="B340" s="99">
        <v>230</v>
      </c>
      <c r="C340" s="99">
        <v>2321</v>
      </c>
      <c r="D340" s="99">
        <v>6121</v>
      </c>
      <c r="E340" s="100">
        <v>2</v>
      </c>
      <c r="F340" s="100">
        <v>7358</v>
      </c>
      <c r="G340" s="100" t="s">
        <v>390</v>
      </c>
      <c r="H340" s="101" t="s">
        <v>62</v>
      </c>
      <c r="I340" s="101" t="s">
        <v>40</v>
      </c>
      <c r="J340" s="101">
        <v>400</v>
      </c>
      <c r="K340" s="101" t="s">
        <v>142</v>
      </c>
      <c r="L340" s="100">
        <v>2017</v>
      </c>
      <c r="M340" s="100">
        <v>2027</v>
      </c>
      <c r="N340" s="102">
        <v>0</v>
      </c>
      <c r="O340" s="102">
        <v>40428000</v>
      </c>
      <c r="P340" s="102">
        <v>0</v>
      </c>
      <c r="Q340" s="102">
        <v>270000</v>
      </c>
      <c r="R340" s="102">
        <v>5158000</v>
      </c>
      <c r="S340" s="102">
        <v>4888000</v>
      </c>
      <c r="T340" s="102">
        <v>270000</v>
      </c>
      <c r="U340" s="102">
        <v>0</v>
      </c>
      <c r="V340" s="102">
        <v>0</v>
      </c>
      <c r="W340" s="103">
        <v>0</v>
      </c>
    </row>
    <row r="341" spans="1:23" s="91" customFormat="1" ht="24" customHeight="1" x14ac:dyDescent="0.2">
      <c r="A341" s="98" t="s">
        <v>555</v>
      </c>
      <c r="B341" s="99">
        <v>230</v>
      </c>
      <c r="C341" s="99">
        <v>2321</v>
      </c>
      <c r="D341" s="99">
        <v>6121</v>
      </c>
      <c r="E341" s="100">
        <v>2</v>
      </c>
      <c r="F341" s="100">
        <v>7439</v>
      </c>
      <c r="G341" s="100" t="s">
        <v>390</v>
      </c>
      <c r="H341" s="101" t="s">
        <v>556</v>
      </c>
      <c r="I341" s="101" t="s">
        <v>51</v>
      </c>
      <c r="J341" s="101">
        <v>400</v>
      </c>
      <c r="K341" s="101" t="s">
        <v>142</v>
      </c>
      <c r="L341" s="100">
        <v>2016</v>
      </c>
      <c r="M341" s="100">
        <v>2022</v>
      </c>
      <c r="N341" s="102">
        <v>0</v>
      </c>
      <c r="O341" s="102">
        <v>14731000</v>
      </c>
      <c r="P341" s="102">
        <v>0</v>
      </c>
      <c r="Q341" s="102">
        <v>737000</v>
      </c>
      <c r="R341" s="102">
        <v>1017000</v>
      </c>
      <c r="S341" s="102">
        <v>750000</v>
      </c>
      <c r="T341" s="102">
        <v>267000</v>
      </c>
      <c r="U341" s="102">
        <v>0</v>
      </c>
      <c r="V341" s="102">
        <v>0</v>
      </c>
      <c r="W341" s="103">
        <v>0</v>
      </c>
    </row>
    <row r="342" spans="1:23" s="91" customFormat="1" ht="24" customHeight="1" x14ac:dyDescent="0.2">
      <c r="A342" s="140" t="s">
        <v>687</v>
      </c>
      <c r="B342" s="141">
        <v>230</v>
      </c>
      <c r="C342" s="141">
        <v>2321</v>
      </c>
      <c r="D342" s="141">
        <v>6121</v>
      </c>
      <c r="E342" s="142">
        <v>3</v>
      </c>
      <c r="F342" s="142">
        <v>7375</v>
      </c>
      <c r="G342" s="142" t="s">
        <v>390</v>
      </c>
      <c r="H342" s="143" t="s">
        <v>66</v>
      </c>
      <c r="I342" s="143" t="s">
        <v>42</v>
      </c>
      <c r="J342" s="143">
        <v>400</v>
      </c>
      <c r="K342" s="143" t="s">
        <v>142</v>
      </c>
      <c r="L342" s="142">
        <v>2004</v>
      </c>
      <c r="M342" s="142">
        <v>2023</v>
      </c>
      <c r="N342" s="144">
        <v>0</v>
      </c>
      <c r="O342" s="144">
        <v>15284000</v>
      </c>
      <c r="P342" s="144">
        <v>339000</v>
      </c>
      <c r="Q342" s="144">
        <v>400000</v>
      </c>
      <c r="R342" s="144">
        <v>295000</v>
      </c>
      <c r="S342" s="144">
        <v>295000</v>
      </c>
      <c r="T342" s="144">
        <v>0</v>
      </c>
      <c r="U342" s="144">
        <v>0</v>
      </c>
      <c r="V342" s="144">
        <v>0</v>
      </c>
      <c r="W342" s="145">
        <v>0</v>
      </c>
    </row>
    <row r="343" spans="1:23" s="91" customFormat="1" ht="24" customHeight="1" x14ac:dyDescent="0.2">
      <c r="A343" s="98" t="s">
        <v>688</v>
      </c>
      <c r="B343" s="99">
        <v>230</v>
      </c>
      <c r="C343" s="99">
        <v>2321</v>
      </c>
      <c r="D343" s="99">
        <v>6121</v>
      </c>
      <c r="E343" s="100">
        <v>2</v>
      </c>
      <c r="F343" s="100">
        <v>7396</v>
      </c>
      <c r="G343" s="100" t="s">
        <v>390</v>
      </c>
      <c r="H343" s="101" t="s">
        <v>689</v>
      </c>
      <c r="I343" s="101" t="s">
        <v>31</v>
      </c>
      <c r="J343" s="101">
        <v>400</v>
      </c>
      <c r="K343" s="101" t="s">
        <v>142</v>
      </c>
      <c r="L343" s="100">
        <v>2016</v>
      </c>
      <c r="M343" s="100">
        <v>2021</v>
      </c>
      <c r="N343" s="102">
        <v>0</v>
      </c>
      <c r="O343" s="102">
        <v>9100000</v>
      </c>
      <c r="P343" s="102">
        <v>194810</v>
      </c>
      <c r="Q343" s="102">
        <v>750000</v>
      </c>
      <c r="R343" s="102">
        <v>300000</v>
      </c>
      <c r="S343" s="102">
        <v>0</v>
      </c>
      <c r="T343" s="102">
        <v>300000</v>
      </c>
      <c r="U343" s="102">
        <v>0</v>
      </c>
      <c r="V343" s="102">
        <v>0</v>
      </c>
      <c r="W343" s="103">
        <v>0</v>
      </c>
    </row>
    <row r="344" spans="1:23" s="91" customFormat="1" ht="24" customHeight="1" x14ac:dyDescent="0.2">
      <c r="A344" s="140" t="s">
        <v>558</v>
      </c>
      <c r="B344" s="141">
        <v>230</v>
      </c>
      <c r="C344" s="141">
        <v>2321</v>
      </c>
      <c r="D344" s="141">
        <v>6121</v>
      </c>
      <c r="E344" s="142">
        <v>5</v>
      </c>
      <c r="F344" s="142">
        <v>7369</v>
      </c>
      <c r="G344" s="142" t="s">
        <v>390</v>
      </c>
      <c r="H344" s="143" t="s">
        <v>559</v>
      </c>
      <c r="I344" s="143" t="s">
        <v>70</v>
      </c>
      <c r="J344" s="143">
        <v>400</v>
      </c>
      <c r="K344" s="143" t="s">
        <v>142</v>
      </c>
      <c r="L344" s="142">
        <v>2016</v>
      </c>
      <c r="M344" s="142">
        <v>2027</v>
      </c>
      <c r="N344" s="144">
        <v>0</v>
      </c>
      <c r="O344" s="144">
        <v>15193000</v>
      </c>
      <c r="P344" s="144">
        <v>675000</v>
      </c>
      <c r="Q344" s="144">
        <v>468000</v>
      </c>
      <c r="R344" s="144">
        <v>150000</v>
      </c>
      <c r="S344" s="144">
        <v>0</v>
      </c>
      <c r="T344" s="144">
        <v>150000</v>
      </c>
      <c r="U344" s="144">
        <v>0</v>
      </c>
      <c r="V344" s="144">
        <v>0</v>
      </c>
      <c r="W344" s="145">
        <v>0</v>
      </c>
    </row>
    <row r="345" spans="1:23" s="91" customFormat="1" ht="36" customHeight="1" x14ac:dyDescent="0.2">
      <c r="A345" s="98" t="s">
        <v>560</v>
      </c>
      <c r="B345" s="99">
        <v>230</v>
      </c>
      <c r="C345" s="99">
        <v>2321</v>
      </c>
      <c r="D345" s="99">
        <v>6121</v>
      </c>
      <c r="E345" s="100">
        <v>2</v>
      </c>
      <c r="F345" s="100">
        <v>7409</v>
      </c>
      <c r="G345" s="100" t="s">
        <v>390</v>
      </c>
      <c r="H345" s="101" t="s">
        <v>561</v>
      </c>
      <c r="I345" s="101" t="s">
        <v>39</v>
      </c>
      <c r="J345" s="101">
        <v>400</v>
      </c>
      <c r="K345" s="101" t="s">
        <v>142</v>
      </c>
      <c r="L345" s="100">
        <v>2017</v>
      </c>
      <c r="M345" s="100">
        <v>2021</v>
      </c>
      <c r="N345" s="102">
        <v>0</v>
      </c>
      <c r="O345" s="102">
        <v>18974000</v>
      </c>
      <c r="P345" s="102">
        <v>0</v>
      </c>
      <c r="Q345" s="102">
        <v>823000</v>
      </c>
      <c r="R345" s="102">
        <v>634000</v>
      </c>
      <c r="S345" s="102">
        <v>186000</v>
      </c>
      <c r="T345" s="102">
        <v>448000</v>
      </c>
      <c r="U345" s="102">
        <v>0</v>
      </c>
      <c r="V345" s="102">
        <v>0</v>
      </c>
      <c r="W345" s="103">
        <v>0</v>
      </c>
    </row>
    <row r="346" spans="1:23" s="91" customFormat="1" ht="36" customHeight="1" x14ac:dyDescent="0.2">
      <c r="A346" s="92" t="s">
        <v>421</v>
      </c>
      <c r="B346" s="93">
        <v>230</v>
      </c>
      <c r="C346" s="93">
        <v>2321</v>
      </c>
      <c r="D346" s="93">
        <v>6121</v>
      </c>
      <c r="E346" s="94">
        <v>1</v>
      </c>
      <c r="F346" s="94">
        <v>7332</v>
      </c>
      <c r="G346" s="94" t="s">
        <v>390</v>
      </c>
      <c r="H346" s="95" t="s">
        <v>422</v>
      </c>
      <c r="I346" s="95" t="s">
        <v>42</v>
      </c>
      <c r="J346" s="95">
        <v>400</v>
      </c>
      <c r="K346" s="95" t="s">
        <v>142</v>
      </c>
      <c r="L346" s="94">
        <v>2011</v>
      </c>
      <c r="M346" s="94">
        <v>2021</v>
      </c>
      <c r="N346" s="96">
        <v>0</v>
      </c>
      <c r="O346" s="96">
        <v>38853000</v>
      </c>
      <c r="P346" s="96">
        <v>3902000</v>
      </c>
      <c r="Q346" s="96">
        <v>17000000</v>
      </c>
      <c r="R346" s="96">
        <v>13251000</v>
      </c>
      <c r="S346" s="96">
        <v>3946000</v>
      </c>
      <c r="T346" s="96">
        <v>9305000</v>
      </c>
      <c r="U346" s="96">
        <v>0</v>
      </c>
      <c r="V346" s="96">
        <v>0</v>
      </c>
      <c r="W346" s="97">
        <v>0</v>
      </c>
    </row>
    <row r="347" spans="1:23" s="91" customFormat="1" ht="24" customHeight="1" x14ac:dyDescent="0.2">
      <c r="A347" s="98" t="s">
        <v>568</v>
      </c>
      <c r="B347" s="99">
        <v>230</v>
      </c>
      <c r="C347" s="99">
        <v>2321</v>
      </c>
      <c r="D347" s="99">
        <v>6121</v>
      </c>
      <c r="E347" s="100">
        <v>2</v>
      </c>
      <c r="F347" s="100">
        <v>7367</v>
      </c>
      <c r="G347" s="100" t="s">
        <v>390</v>
      </c>
      <c r="H347" s="101" t="s">
        <v>569</v>
      </c>
      <c r="I347" s="101" t="s">
        <v>37</v>
      </c>
      <c r="J347" s="101">
        <v>400</v>
      </c>
      <c r="K347" s="101" t="s">
        <v>142</v>
      </c>
      <c r="L347" s="100">
        <v>2017</v>
      </c>
      <c r="M347" s="100">
        <v>2023</v>
      </c>
      <c r="N347" s="102">
        <v>0</v>
      </c>
      <c r="O347" s="102">
        <v>74895000</v>
      </c>
      <c r="P347" s="102">
        <v>480000</v>
      </c>
      <c r="Q347" s="102">
        <v>763000</v>
      </c>
      <c r="R347" s="102">
        <v>2447000</v>
      </c>
      <c r="S347" s="102">
        <v>857000</v>
      </c>
      <c r="T347" s="102">
        <v>1590000</v>
      </c>
      <c r="U347" s="102">
        <v>0</v>
      </c>
      <c r="V347" s="102">
        <v>0</v>
      </c>
      <c r="W347" s="103">
        <v>0</v>
      </c>
    </row>
    <row r="348" spans="1:23" s="91" customFormat="1" ht="36" customHeight="1" x14ac:dyDescent="0.2">
      <c r="A348" s="92" t="s">
        <v>570</v>
      </c>
      <c r="B348" s="93">
        <v>230</v>
      </c>
      <c r="C348" s="93">
        <v>2321</v>
      </c>
      <c r="D348" s="93">
        <v>6121</v>
      </c>
      <c r="E348" s="94">
        <v>1</v>
      </c>
      <c r="F348" s="94">
        <v>7302</v>
      </c>
      <c r="G348" s="94" t="s">
        <v>390</v>
      </c>
      <c r="H348" s="95" t="s">
        <v>571</v>
      </c>
      <c r="I348" s="95" t="s">
        <v>39</v>
      </c>
      <c r="J348" s="95">
        <v>400</v>
      </c>
      <c r="K348" s="95" t="s">
        <v>142</v>
      </c>
      <c r="L348" s="94">
        <v>2008</v>
      </c>
      <c r="M348" s="94">
        <v>2020</v>
      </c>
      <c r="N348" s="96">
        <v>0</v>
      </c>
      <c r="O348" s="96">
        <v>32332767</v>
      </c>
      <c r="P348" s="96">
        <v>1969406</v>
      </c>
      <c r="Q348" s="96">
        <v>15948361</v>
      </c>
      <c r="R348" s="96">
        <v>14415000</v>
      </c>
      <c r="S348" s="96">
        <v>3200000</v>
      </c>
      <c r="T348" s="96">
        <v>11215000</v>
      </c>
      <c r="U348" s="96">
        <v>0</v>
      </c>
      <c r="V348" s="96">
        <v>0</v>
      </c>
      <c r="W348" s="97">
        <v>0</v>
      </c>
    </row>
    <row r="349" spans="1:23" s="91" customFormat="1" ht="36" customHeight="1" x14ac:dyDescent="0.2">
      <c r="A349" s="92" t="s">
        <v>690</v>
      </c>
      <c r="B349" s="93">
        <v>230</v>
      </c>
      <c r="C349" s="93">
        <v>2321</v>
      </c>
      <c r="D349" s="93">
        <v>6121</v>
      </c>
      <c r="E349" s="94">
        <v>1</v>
      </c>
      <c r="F349" s="94">
        <v>7039</v>
      </c>
      <c r="G349" s="94" t="s">
        <v>390</v>
      </c>
      <c r="H349" s="95" t="s">
        <v>691</v>
      </c>
      <c r="I349" s="95" t="s">
        <v>64</v>
      </c>
      <c r="J349" s="95">
        <v>400</v>
      </c>
      <c r="K349" s="95" t="s">
        <v>142</v>
      </c>
      <c r="L349" s="94">
        <v>2003</v>
      </c>
      <c r="M349" s="94">
        <v>2028</v>
      </c>
      <c r="N349" s="96">
        <v>0</v>
      </c>
      <c r="O349" s="96">
        <v>192827096</v>
      </c>
      <c r="P349" s="96">
        <v>33586791</v>
      </c>
      <c r="Q349" s="96">
        <v>5141306</v>
      </c>
      <c r="R349" s="96">
        <v>2350000</v>
      </c>
      <c r="S349" s="96">
        <v>1850000</v>
      </c>
      <c r="T349" s="96">
        <v>500000</v>
      </c>
      <c r="U349" s="96">
        <v>0</v>
      </c>
      <c r="V349" s="96">
        <v>0</v>
      </c>
      <c r="W349" s="97">
        <v>0</v>
      </c>
    </row>
    <row r="350" spans="1:23" s="91" customFormat="1" ht="36" customHeight="1" x14ac:dyDescent="0.2">
      <c r="A350" s="92" t="s">
        <v>572</v>
      </c>
      <c r="B350" s="93">
        <v>230</v>
      </c>
      <c r="C350" s="93">
        <v>2321</v>
      </c>
      <c r="D350" s="93">
        <v>6121</v>
      </c>
      <c r="E350" s="94">
        <v>1</v>
      </c>
      <c r="F350" s="94">
        <v>7352</v>
      </c>
      <c r="G350" s="94" t="s">
        <v>390</v>
      </c>
      <c r="H350" s="95" t="s">
        <v>573</v>
      </c>
      <c r="I350" s="95" t="s">
        <v>39</v>
      </c>
      <c r="J350" s="95">
        <v>400</v>
      </c>
      <c r="K350" s="95" t="s">
        <v>142</v>
      </c>
      <c r="L350" s="94">
        <v>2007</v>
      </c>
      <c r="M350" s="94">
        <v>2020</v>
      </c>
      <c r="N350" s="96">
        <v>0</v>
      </c>
      <c r="O350" s="96">
        <v>11000000</v>
      </c>
      <c r="P350" s="96">
        <v>0</v>
      </c>
      <c r="Q350" s="96">
        <v>1850000</v>
      </c>
      <c r="R350" s="96">
        <v>9150000</v>
      </c>
      <c r="S350" s="96">
        <v>0</v>
      </c>
      <c r="T350" s="96">
        <v>0</v>
      </c>
      <c r="U350" s="96">
        <v>9150000</v>
      </c>
      <c r="V350" s="96">
        <v>0</v>
      </c>
      <c r="W350" s="97">
        <v>0</v>
      </c>
    </row>
    <row r="351" spans="1:23" s="91" customFormat="1" ht="36" customHeight="1" x14ac:dyDescent="0.2">
      <c r="A351" s="98" t="s">
        <v>574</v>
      </c>
      <c r="B351" s="99">
        <v>230</v>
      </c>
      <c r="C351" s="99">
        <v>2321</v>
      </c>
      <c r="D351" s="99">
        <v>6121</v>
      </c>
      <c r="E351" s="100">
        <v>2</v>
      </c>
      <c r="F351" s="100">
        <v>7411</v>
      </c>
      <c r="G351" s="100" t="s">
        <v>390</v>
      </c>
      <c r="H351" s="101" t="s">
        <v>575</v>
      </c>
      <c r="I351" s="101" t="s">
        <v>37</v>
      </c>
      <c r="J351" s="101">
        <v>400</v>
      </c>
      <c r="K351" s="101" t="s">
        <v>142</v>
      </c>
      <c r="L351" s="100">
        <v>2016</v>
      </c>
      <c r="M351" s="100">
        <v>2024</v>
      </c>
      <c r="N351" s="102">
        <v>0</v>
      </c>
      <c r="O351" s="102">
        <v>37645000</v>
      </c>
      <c r="P351" s="102">
        <v>0</v>
      </c>
      <c r="Q351" s="102">
        <v>607000</v>
      </c>
      <c r="R351" s="102">
        <v>1076000</v>
      </c>
      <c r="S351" s="102">
        <v>650000</v>
      </c>
      <c r="T351" s="102">
        <v>426000</v>
      </c>
      <c r="U351" s="102">
        <v>0</v>
      </c>
      <c r="V351" s="102">
        <v>0</v>
      </c>
      <c r="W351" s="103">
        <v>0</v>
      </c>
    </row>
    <row r="352" spans="1:23" s="91" customFormat="1" ht="24" customHeight="1" x14ac:dyDescent="0.2">
      <c r="A352" s="92" t="s">
        <v>692</v>
      </c>
      <c r="B352" s="93">
        <v>230</v>
      </c>
      <c r="C352" s="93">
        <v>2334</v>
      </c>
      <c r="D352" s="93">
        <v>6121</v>
      </c>
      <c r="E352" s="94">
        <v>1</v>
      </c>
      <c r="F352" s="94">
        <v>7272</v>
      </c>
      <c r="G352" s="94" t="s">
        <v>390</v>
      </c>
      <c r="H352" s="95" t="s">
        <v>92</v>
      </c>
      <c r="I352" s="95" t="s">
        <v>42</v>
      </c>
      <c r="J352" s="95">
        <v>400</v>
      </c>
      <c r="K352" s="95" t="s">
        <v>174</v>
      </c>
      <c r="L352" s="94">
        <v>2014</v>
      </c>
      <c r="M352" s="94">
        <v>2020</v>
      </c>
      <c r="N352" s="96">
        <v>0</v>
      </c>
      <c r="O352" s="96">
        <v>3399782</v>
      </c>
      <c r="P352" s="96">
        <v>335992</v>
      </c>
      <c r="Q352" s="96">
        <v>119790</v>
      </c>
      <c r="R352" s="96">
        <v>2944000</v>
      </c>
      <c r="S352" s="96">
        <v>2944000</v>
      </c>
      <c r="T352" s="96">
        <v>0</v>
      </c>
      <c r="U352" s="96">
        <v>0</v>
      </c>
      <c r="V352" s="96">
        <v>0</v>
      </c>
      <c r="W352" s="97">
        <v>0</v>
      </c>
    </row>
    <row r="353" spans="1:23" s="91" customFormat="1" ht="24" customHeight="1" x14ac:dyDescent="0.2">
      <c r="A353" s="92" t="s">
        <v>693</v>
      </c>
      <c r="B353" s="93">
        <v>230</v>
      </c>
      <c r="C353" s="93">
        <v>2334</v>
      </c>
      <c r="D353" s="93">
        <v>6121</v>
      </c>
      <c r="E353" s="94">
        <v>1</v>
      </c>
      <c r="F353" s="94">
        <v>8210</v>
      </c>
      <c r="G353" s="94" t="s">
        <v>390</v>
      </c>
      <c r="H353" s="95" t="s">
        <v>91</v>
      </c>
      <c r="I353" s="95" t="s">
        <v>39</v>
      </c>
      <c r="J353" s="95">
        <v>400</v>
      </c>
      <c r="K353" s="95" t="s">
        <v>165</v>
      </c>
      <c r="L353" s="94">
        <v>2017</v>
      </c>
      <c r="M353" s="94">
        <v>2021</v>
      </c>
      <c r="N353" s="96">
        <v>0</v>
      </c>
      <c r="O353" s="96">
        <v>60437000</v>
      </c>
      <c r="P353" s="96">
        <v>697000</v>
      </c>
      <c r="Q353" s="96">
        <v>1109000</v>
      </c>
      <c r="R353" s="96">
        <v>20794000</v>
      </c>
      <c r="S353" s="96">
        <v>5399000</v>
      </c>
      <c r="T353" s="96">
        <v>15395000</v>
      </c>
      <c r="U353" s="96">
        <v>0</v>
      </c>
      <c r="V353" s="96">
        <v>0</v>
      </c>
      <c r="W353" s="97">
        <v>0</v>
      </c>
    </row>
    <row r="354" spans="1:23" s="91" customFormat="1" ht="24" customHeight="1" x14ac:dyDescent="0.2">
      <c r="A354" s="140" t="s">
        <v>694</v>
      </c>
      <c r="B354" s="141">
        <v>230</v>
      </c>
      <c r="C354" s="141">
        <v>2334</v>
      </c>
      <c r="D354" s="141">
        <v>6121</v>
      </c>
      <c r="E354" s="142">
        <v>3</v>
      </c>
      <c r="F354" s="142">
        <v>8213</v>
      </c>
      <c r="G354" s="142" t="s">
        <v>390</v>
      </c>
      <c r="H354" s="143" t="s">
        <v>90</v>
      </c>
      <c r="I354" s="143" t="s">
        <v>385</v>
      </c>
      <c r="J354" s="143">
        <v>400</v>
      </c>
      <c r="K354" s="143" t="s">
        <v>142</v>
      </c>
      <c r="L354" s="142">
        <v>2016</v>
      </c>
      <c r="M354" s="142">
        <v>2025</v>
      </c>
      <c r="N354" s="144">
        <v>0</v>
      </c>
      <c r="O354" s="144">
        <v>191657971</v>
      </c>
      <c r="P354" s="144">
        <v>1303170</v>
      </c>
      <c r="Q354" s="144">
        <v>194801</v>
      </c>
      <c r="R354" s="144">
        <v>160000</v>
      </c>
      <c r="S354" s="144">
        <v>160000</v>
      </c>
      <c r="T354" s="144">
        <v>0</v>
      </c>
      <c r="U354" s="144">
        <v>0</v>
      </c>
      <c r="V354" s="144">
        <v>0</v>
      </c>
      <c r="W354" s="145">
        <v>0</v>
      </c>
    </row>
    <row r="355" spans="1:23" s="91" customFormat="1" ht="24" customHeight="1" x14ac:dyDescent="0.2">
      <c r="A355" s="92" t="s">
        <v>695</v>
      </c>
      <c r="B355" s="93">
        <v>230</v>
      </c>
      <c r="C355" s="93">
        <v>2334</v>
      </c>
      <c r="D355" s="93">
        <v>6121</v>
      </c>
      <c r="E355" s="94">
        <v>1</v>
      </c>
      <c r="F355" s="94">
        <v>8250</v>
      </c>
      <c r="G355" s="94" t="s">
        <v>390</v>
      </c>
      <c r="H355" s="95" t="s">
        <v>696</v>
      </c>
      <c r="I355" s="95" t="s">
        <v>697</v>
      </c>
      <c r="J355" s="95">
        <v>400</v>
      </c>
      <c r="K355" s="95" t="s">
        <v>142</v>
      </c>
      <c r="L355" s="94">
        <v>2019</v>
      </c>
      <c r="M355" s="94">
        <v>2022</v>
      </c>
      <c r="N355" s="96">
        <v>0</v>
      </c>
      <c r="O355" s="96">
        <v>33440000</v>
      </c>
      <c r="P355" s="96">
        <v>0</v>
      </c>
      <c r="Q355" s="96">
        <v>0</v>
      </c>
      <c r="R355" s="96">
        <v>2000000</v>
      </c>
      <c r="S355" s="96">
        <v>2000000</v>
      </c>
      <c r="T355" s="96">
        <v>0</v>
      </c>
      <c r="U355" s="96">
        <v>0</v>
      </c>
      <c r="V355" s="96">
        <v>0</v>
      </c>
      <c r="W355" s="97">
        <v>0</v>
      </c>
    </row>
    <row r="356" spans="1:23" s="91" customFormat="1" ht="36" customHeight="1" x14ac:dyDescent="0.2">
      <c r="A356" s="98" t="s">
        <v>698</v>
      </c>
      <c r="B356" s="99">
        <v>230</v>
      </c>
      <c r="C356" s="99">
        <v>2334</v>
      </c>
      <c r="D356" s="99">
        <v>6121</v>
      </c>
      <c r="E356" s="100">
        <v>2</v>
      </c>
      <c r="F356" s="100">
        <v>8246</v>
      </c>
      <c r="G356" s="100" t="s">
        <v>390</v>
      </c>
      <c r="H356" s="101" t="s">
        <v>699</v>
      </c>
      <c r="I356" s="101" t="s">
        <v>39</v>
      </c>
      <c r="J356" s="101">
        <v>400</v>
      </c>
      <c r="K356" s="101" t="s">
        <v>142</v>
      </c>
      <c r="L356" s="100">
        <v>2019</v>
      </c>
      <c r="M356" s="100">
        <v>2022</v>
      </c>
      <c r="N356" s="102">
        <v>0</v>
      </c>
      <c r="O356" s="102">
        <v>36877000</v>
      </c>
      <c r="P356" s="102">
        <v>0</v>
      </c>
      <c r="Q356" s="102">
        <v>417000</v>
      </c>
      <c r="R356" s="102">
        <v>1460000</v>
      </c>
      <c r="S356" s="102">
        <v>0</v>
      </c>
      <c r="T356" s="102">
        <v>1460000</v>
      </c>
      <c r="U356" s="102">
        <v>0</v>
      </c>
      <c r="V356" s="102">
        <v>0</v>
      </c>
      <c r="W356" s="103">
        <v>0</v>
      </c>
    </row>
    <row r="357" spans="1:23" s="91" customFormat="1" ht="24" customHeight="1" x14ac:dyDescent="0.2">
      <c r="A357" s="92" t="s">
        <v>700</v>
      </c>
      <c r="B357" s="93">
        <v>230</v>
      </c>
      <c r="C357" s="93">
        <v>3111</v>
      </c>
      <c r="D357" s="93">
        <v>6121</v>
      </c>
      <c r="E357" s="94">
        <v>1</v>
      </c>
      <c r="F357" s="94">
        <v>6320</v>
      </c>
      <c r="G357" s="94" t="s">
        <v>390</v>
      </c>
      <c r="H357" s="95" t="s">
        <v>89</v>
      </c>
      <c r="I357" s="95" t="s">
        <v>37</v>
      </c>
      <c r="J357" s="95">
        <v>400</v>
      </c>
      <c r="K357" s="95" t="s">
        <v>176</v>
      </c>
      <c r="L357" s="94">
        <v>2019</v>
      </c>
      <c r="M357" s="94">
        <v>2020</v>
      </c>
      <c r="N357" s="96">
        <v>0</v>
      </c>
      <c r="O357" s="96">
        <v>1433640</v>
      </c>
      <c r="P357" s="96">
        <v>65170</v>
      </c>
      <c r="Q357" s="96">
        <v>188470</v>
      </c>
      <c r="R357" s="96">
        <v>1180000</v>
      </c>
      <c r="S357" s="96">
        <v>491000</v>
      </c>
      <c r="T357" s="96">
        <v>689000</v>
      </c>
      <c r="U357" s="96">
        <v>0</v>
      </c>
      <c r="V357" s="96">
        <v>0</v>
      </c>
      <c r="W357" s="97">
        <v>0</v>
      </c>
    </row>
    <row r="358" spans="1:23" s="91" customFormat="1" ht="24" customHeight="1" x14ac:dyDescent="0.2">
      <c r="A358" s="92" t="s">
        <v>701</v>
      </c>
      <c r="B358" s="93">
        <v>230</v>
      </c>
      <c r="C358" s="93">
        <v>3113</v>
      </c>
      <c r="D358" s="93">
        <v>6121</v>
      </c>
      <c r="E358" s="94">
        <v>1</v>
      </c>
      <c r="F358" s="94">
        <v>6321</v>
      </c>
      <c r="G358" s="94" t="s">
        <v>390</v>
      </c>
      <c r="H358" s="95" t="s">
        <v>88</v>
      </c>
      <c r="I358" s="95" t="s">
        <v>37</v>
      </c>
      <c r="J358" s="95">
        <v>400</v>
      </c>
      <c r="K358" s="95" t="s">
        <v>176</v>
      </c>
      <c r="L358" s="94">
        <v>2019</v>
      </c>
      <c r="M358" s="94">
        <v>2020</v>
      </c>
      <c r="N358" s="96">
        <v>0</v>
      </c>
      <c r="O358" s="96">
        <v>1698779</v>
      </c>
      <c r="P358" s="96">
        <v>211921</v>
      </c>
      <c r="Q358" s="96">
        <v>132858</v>
      </c>
      <c r="R358" s="96">
        <v>1354000</v>
      </c>
      <c r="S358" s="96">
        <v>921000</v>
      </c>
      <c r="T358" s="96">
        <v>433000</v>
      </c>
      <c r="U358" s="96">
        <v>0</v>
      </c>
      <c r="V358" s="96">
        <v>0</v>
      </c>
      <c r="W358" s="97">
        <v>0</v>
      </c>
    </row>
    <row r="359" spans="1:23" s="91" customFormat="1" ht="24" customHeight="1" x14ac:dyDescent="0.2">
      <c r="A359" s="140" t="s">
        <v>848</v>
      </c>
      <c r="B359" s="141">
        <v>230</v>
      </c>
      <c r="C359" s="141">
        <v>3113</v>
      </c>
      <c r="D359" s="141">
        <v>6121</v>
      </c>
      <c r="E359" s="142">
        <v>3</v>
      </c>
      <c r="F359" s="142">
        <v>6328</v>
      </c>
      <c r="G359" s="142" t="s">
        <v>849</v>
      </c>
      <c r="H359" s="143" t="s">
        <v>850</v>
      </c>
      <c r="I359" s="143" t="s">
        <v>51</v>
      </c>
      <c r="J359" s="143">
        <v>400</v>
      </c>
      <c r="K359" s="143" t="s">
        <v>142</v>
      </c>
      <c r="L359" s="142">
        <v>2018</v>
      </c>
      <c r="M359" s="142">
        <v>2021</v>
      </c>
      <c r="N359" s="144">
        <v>5500000</v>
      </c>
      <c r="O359" s="144">
        <v>10500000</v>
      </c>
      <c r="P359" s="144">
        <v>180000</v>
      </c>
      <c r="Q359" s="144">
        <v>400000</v>
      </c>
      <c r="R359" s="144">
        <v>4420000</v>
      </c>
      <c r="S359" s="144">
        <v>420000</v>
      </c>
      <c r="T359" s="144">
        <v>4000000</v>
      </c>
      <c r="U359" s="144">
        <v>0</v>
      </c>
      <c r="V359" s="144">
        <v>0</v>
      </c>
      <c r="W359" s="145">
        <v>0</v>
      </c>
    </row>
    <row r="360" spans="1:23" s="91" customFormat="1" ht="24" customHeight="1" x14ac:dyDescent="0.2">
      <c r="A360" s="140" t="s">
        <v>851</v>
      </c>
      <c r="B360" s="141">
        <v>230</v>
      </c>
      <c r="C360" s="141">
        <v>3113</v>
      </c>
      <c r="D360" s="141">
        <v>6121</v>
      </c>
      <c r="E360" s="142">
        <v>3</v>
      </c>
      <c r="F360" s="142">
        <v>6327</v>
      </c>
      <c r="G360" s="142" t="s">
        <v>849</v>
      </c>
      <c r="H360" s="143" t="s">
        <v>852</v>
      </c>
      <c r="I360" s="143" t="s">
        <v>853</v>
      </c>
      <c r="J360" s="143">
        <v>400</v>
      </c>
      <c r="K360" s="143" t="s">
        <v>142</v>
      </c>
      <c r="L360" s="142">
        <v>2018</v>
      </c>
      <c r="M360" s="142">
        <v>2021</v>
      </c>
      <c r="N360" s="144">
        <v>6500000</v>
      </c>
      <c r="O360" s="144">
        <v>10494000</v>
      </c>
      <c r="P360" s="144">
        <v>180000</v>
      </c>
      <c r="Q360" s="144">
        <v>400000</v>
      </c>
      <c r="R360" s="144">
        <v>1914000</v>
      </c>
      <c r="S360" s="144">
        <v>414000</v>
      </c>
      <c r="T360" s="144">
        <v>1500000</v>
      </c>
      <c r="U360" s="144">
        <v>0</v>
      </c>
      <c r="V360" s="144">
        <v>0</v>
      </c>
      <c r="W360" s="145">
        <v>0</v>
      </c>
    </row>
    <row r="361" spans="1:23" s="91" customFormat="1" ht="24" customHeight="1" x14ac:dyDescent="0.2">
      <c r="A361" s="92" t="s">
        <v>702</v>
      </c>
      <c r="B361" s="93">
        <v>230</v>
      </c>
      <c r="C361" s="93">
        <v>3312</v>
      </c>
      <c r="D361" s="93">
        <v>6121</v>
      </c>
      <c r="E361" s="94">
        <v>1</v>
      </c>
      <c r="F361" s="94">
        <v>8230</v>
      </c>
      <c r="G361" s="94" t="s">
        <v>390</v>
      </c>
      <c r="H361" s="95" t="s">
        <v>703</v>
      </c>
      <c r="I361" s="95" t="s">
        <v>39</v>
      </c>
      <c r="J361" s="95">
        <v>400</v>
      </c>
      <c r="K361" s="95" t="s">
        <v>272</v>
      </c>
      <c r="L361" s="94">
        <v>2018</v>
      </c>
      <c r="M361" s="94">
        <v>2024</v>
      </c>
      <c r="N361" s="96">
        <v>900000000</v>
      </c>
      <c r="O361" s="96">
        <v>1686172000</v>
      </c>
      <c r="P361" s="96">
        <v>968000</v>
      </c>
      <c r="Q361" s="96">
        <v>5863000</v>
      </c>
      <c r="R361" s="96">
        <v>99341000</v>
      </c>
      <c r="S361" s="96">
        <v>16523000</v>
      </c>
      <c r="T361" s="96">
        <v>0</v>
      </c>
      <c r="U361" s="96">
        <v>0</v>
      </c>
      <c r="V361" s="96">
        <v>0</v>
      </c>
      <c r="W361" s="97">
        <v>82818000</v>
      </c>
    </row>
    <row r="362" spans="1:23" s="91" customFormat="1" ht="36" customHeight="1" x14ac:dyDescent="0.2">
      <c r="A362" s="92" t="s">
        <v>468</v>
      </c>
      <c r="B362" s="93">
        <v>230</v>
      </c>
      <c r="C362" s="93">
        <v>3314</v>
      </c>
      <c r="D362" s="93">
        <v>6121</v>
      </c>
      <c r="E362" s="94">
        <v>1</v>
      </c>
      <c r="F362" s="94">
        <v>8191</v>
      </c>
      <c r="G362" s="94" t="s">
        <v>390</v>
      </c>
      <c r="H362" s="95" t="s">
        <v>469</v>
      </c>
      <c r="I362" s="95" t="s">
        <v>35</v>
      </c>
      <c r="J362" s="95">
        <v>400</v>
      </c>
      <c r="K362" s="95" t="s">
        <v>142</v>
      </c>
      <c r="L362" s="94">
        <v>2015</v>
      </c>
      <c r="M362" s="94">
        <v>2020</v>
      </c>
      <c r="N362" s="96">
        <v>0</v>
      </c>
      <c r="O362" s="96">
        <v>48346770</v>
      </c>
      <c r="P362" s="96">
        <v>839135</v>
      </c>
      <c r="Q362" s="96">
        <v>5471635</v>
      </c>
      <c r="R362" s="96">
        <v>42036000</v>
      </c>
      <c r="S362" s="96">
        <v>6182000</v>
      </c>
      <c r="T362" s="96">
        <v>35854000</v>
      </c>
      <c r="U362" s="96">
        <v>0</v>
      </c>
      <c r="V362" s="96">
        <v>0</v>
      </c>
      <c r="W362" s="97">
        <v>0</v>
      </c>
    </row>
    <row r="363" spans="1:23" s="91" customFormat="1" ht="36" customHeight="1" x14ac:dyDescent="0.2">
      <c r="A363" s="92" t="s">
        <v>704</v>
      </c>
      <c r="B363" s="93">
        <v>230</v>
      </c>
      <c r="C363" s="93">
        <v>3322</v>
      </c>
      <c r="D363" s="93">
        <v>6121</v>
      </c>
      <c r="E363" s="94">
        <v>1</v>
      </c>
      <c r="F363" s="94">
        <v>8211</v>
      </c>
      <c r="G363" s="94" t="s">
        <v>390</v>
      </c>
      <c r="H363" s="95" t="s">
        <v>705</v>
      </c>
      <c r="I363" s="95" t="s">
        <v>39</v>
      </c>
      <c r="J363" s="95">
        <v>400</v>
      </c>
      <c r="K363" s="95" t="s">
        <v>706</v>
      </c>
      <c r="L363" s="94">
        <v>2017</v>
      </c>
      <c r="M363" s="94">
        <v>2022</v>
      </c>
      <c r="N363" s="96">
        <v>0</v>
      </c>
      <c r="O363" s="96">
        <v>221193454</v>
      </c>
      <c r="P363" s="96">
        <v>1462574</v>
      </c>
      <c r="Q363" s="96">
        <v>20974380</v>
      </c>
      <c r="R363" s="96">
        <v>99767000</v>
      </c>
      <c r="S363" s="96">
        <v>6409000</v>
      </c>
      <c r="T363" s="96">
        <v>49358000</v>
      </c>
      <c r="U363" s="96">
        <v>44000000</v>
      </c>
      <c r="V363" s="96">
        <v>0</v>
      </c>
      <c r="W363" s="97">
        <v>0</v>
      </c>
    </row>
    <row r="364" spans="1:23" s="91" customFormat="1" ht="24" customHeight="1" x14ac:dyDescent="0.2">
      <c r="A364" s="98" t="s">
        <v>707</v>
      </c>
      <c r="B364" s="99">
        <v>230</v>
      </c>
      <c r="C364" s="99">
        <v>3392</v>
      </c>
      <c r="D364" s="99">
        <v>6121</v>
      </c>
      <c r="E364" s="100">
        <v>2</v>
      </c>
      <c r="F364" s="100">
        <v>8202</v>
      </c>
      <c r="G364" s="100" t="s">
        <v>390</v>
      </c>
      <c r="H364" s="101" t="s">
        <v>708</v>
      </c>
      <c r="I364" s="101" t="s">
        <v>45</v>
      </c>
      <c r="J364" s="101">
        <v>400</v>
      </c>
      <c r="K364" s="101" t="s">
        <v>709</v>
      </c>
      <c r="L364" s="100">
        <v>2016</v>
      </c>
      <c r="M364" s="100">
        <v>2021</v>
      </c>
      <c r="N364" s="102">
        <v>0</v>
      </c>
      <c r="O364" s="102">
        <v>32246058</v>
      </c>
      <c r="P364" s="102">
        <v>0</v>
      </c>
      <c r="Q364" s="102">
        <v>1246058</v>
      </c>
      <c r="R364" s="102">
        <v>25000000</v>
      </c>
      <c r="S364" s="102">
        <v>0</v>
      </c>
      <c r="T364" s="102">
        <v>5000000</v>
      </c>
      <c r="U364" s="102">
        <v>20000000</v>
      </c>
      <c r="V364" s="102">
        <v>0</v>
      </c>
      <c r="W364" s="103">
        <v>0</v>
      </c>
    </row>
    <row r="365" spans="1:23" s="91" customFormat="1" ht="24" customHeight="1" x14ac:dyDescent="0.2">
      <c r="A365" s="92" t="s">
        <v>710</v>
      </c>
      <c r="B365" s="93">
        <v>230</v>
      </c>
      <c r="C365" s="93">
        <v>3412</v>
      </c>
      <c r="D365" s="93">
        <v>6121</v>
      </c>
      <c r="E365" s="94">
        <v>1</v>
      </c>
      <c r="F365" s="94">
        <v>8247</v>
      </c>
      <c r="G365" s="94" t="s">
        <v>390</v>
      </c>
      <c r="H365" s="95" t="s">
        <v>711</v>
      </c>
      <c r="I365" s="95" t="s">
        <v>48</v>
      </c>
      <c r="J365" s="95">
        <v>400</v>
      </c>
      <c r="K365" s="95" t="s">
        <v>163</v>
      </c>
      <c r="L365" s="94">
        <v>2017</v>
      </c>
      <c r="M365" s="94">
        <v>2020</v>
      </c>
      <c r="N365" s="96">
        <v>26357440</v>
      </c>
      <c r="O365" s="96">
        <v>28407676</v>
      </c>
      <c r="P365" s="96">
        <v>430676</v>
      </c>
      <c r="Q365" s="96">
        <v>1500000</v>
      </c>
      <c r="R365" s="96">
        <v>26477000</v>
      </c>
      <c r="S365" s="96">
        <v>22000</v>
      </c>
      <c r="T365" s="96">
        <v>23155000</v>
      </c>
      <c r="U365" s="96">
        <v>0</v>
      </c>
      <c r="V365" s="96">
        <v>0</v>
      </c>
      <c r="W365" s="97">
        <v>3300000</v>
      </c>
    </row>
    <row r="366" spans="1:23" s="91" customFormat="1" ht="24" customHeight="1" x14ac:dyDescent="0.2">
      <c r="A366" s="92" t="s">
        <v>166</v>
      </c>
      <c r="B366" s="93">
        <v>230</v>
      </c>
      <c r="C366" s="93">
        <v>3412</v>
      </c>
      <c r="D366" s="93">
        <v>6121</v>
      </c>
      <c r="E366" s="94">
        <v>1</v>
      </c>
      <c r="F366" s="94">
        <v>8264</v>
      </c>
      <c r="G366" s="94" t="s">
        <v>390</v>
      </c>
      <c r="H366" s="95" t="s">
        <v>938</v>
      </c>
      <c r="I366" s="95" t="s">
        <v>55</v>
      </c>
      <c r="J366" s="95">
        <v>400</v>
      </c>
      <c r="K366" s="95" t="s">
        <v>167</v>
      </c>
      <c r="L366" s="94">
        <v>2018</v>
      </c>
      <c r="M366" s="94">
        <v>2020</v>
      </c>
      <c r="N366" s="96">
        <v>30461027</v>
      </c>
      <c r="O366" s="96">
        <v>61192927</v>
      </c>
      <c r="P366" s="96">
        <v>0</v>
      </c>
      <c r="Q366" s="96">
        <v>2165900</v>
      </c>
      <c r="R366" s="96">
        <v>59027027</v>
      </c>
      <c r="S366" s="96">
        <v>0</v>
      </c>
      <c r="T366" s="96">
        <v>8566000</v>
      </c>
      <c r="U366" s="96">
        <v>0</v>
      </c>
      <c r="V366" s="96">
        <v>30461027</v>
      </c>
      <c r="W366" s="97">
        <v>20000000</v>
      </c>
    </row>
    <row r="367" spans="1:23" s="91" customFormat="1" ht="24" customHeight="1" x14ac:dyDescent="0.2">
      <c r="A367" s="98" t="s">
        <v>712</v>
      </c>
      <c r="B367" s="99">
        <v>230</v>
      </c>
      <c r="C367" s="99">
        <v>3412</v>
      </c>
      <c r="D367" s="99">
        <v>6121</v>
      </c>
      <c r="E367" s="100">
        <v>2</v>
      </c>
      <c r="F367" s="100">
        <v>6325</v>
      </c>
      <c r="G367" s="100" t="s">
        <v>390</v>
      </c>
      <c r="H367" s="101" t="s">
        <v>87</v>
      </c>
      <c r="I367" s="101" t="s">
        <v>51</v>
      </c>
      <c r="J367" s="101">
        <v>400</v>
      </c>
      <c r="K367" s="101" t="s">
        <v>177</v>
      </c>
      <c r="L367" s="100">
        <v>2017</v>
      </c>
      <c r="M367" s="100">
        <v>2023</v>
      </c>
      <c r="N367" s="102">
        <v>0</v>
      </c>
      <c r="O367" s="102">
        <v>73973916</v>
      </c>
      <c r="P367" s="102">
        <v>576712</v>
      </c>
      <c r="Q367" s="102">
        <v>393204</v>
      </c>
      <c r="R367" s="102">
        <v>4004000</v>
      </c>
      <c r="S367" s="102">
        <v>1504000</v>
      </c>
      <c r="T367" s="102">
        <v>2500000</v>
      </c>
      <c r="U367" s="102">
        <v>0</v>
      </c>
      <c r="V367" s="102">
        <v>0</v>
      </c>
      <c r="W367" s="103">
        <v>0</v>
      </c>
    </row>
    <row r="368" spans="1:23" s="91" customFormat="1" ht="24" customHeight="1" x14ac:dyDescent="0.2">
      <c r="A368" s="92" t="s">
        <v>713</v>
      </c>
      <c r="B368" s="93">
        <v>230</v>
      </c>
      <c r="C368" s="93">
        <v>3522</v>
      </c>
      <c r="D368" s="93">
        <v>6121</v>
      </c>
      <c r="E368" s="94">
        <v>1</v>
      </c>
      <c r="F368" s="94">
        <v>6212</v>
      </c>
      <c r="G368" s="94" t="s">
        <v>390</v>
      </c>
      <c r="H368" s="95" t="s">
        <v>889</v>
      </c>
      <c r="I368" s="95" t="s">
        <v>39</v>
      </c>
      <c r="J368" s="95">
        <v>400</v>
      </c>
      <c r="K368" s="95" t="s">
        <v>289</v>
      </c>
      <c r="L368" s="94">
        <v>2007</v>
      </c>
      <c r="M368" s="94">
        <v>2024</v>
      </c>
      <c r="N368" s="96">
        <v>0</v>
      </c>
      <c r="O368" s="96">
        <v>1524038000</v>
      </c>
      <c r="P368" s="96">
        <v>1157000</v>
      </c>
      <c r="Q368" s="96">
        <v>0</v>
      </c>
      <c r="R368" s="96">
        <v>2881000</v>
      </c>
      <c r="S368" s="96">
        <v>2881000</v>
      </c>
      <c r="T368" s="96">
        <v>0</v>
      </c>
      <c r="U368" s="96">
        <v>0</v>
      </c>
      <c r="V368" s="96">
        <v>0</v>
      </c>
      <c r="W368" s="97">
        <v>0</v>
      </c>
    </row>
    <row r="369" spans="1:23" s="91" customFormat="1" ht="24" customHeight="1" x14ac:dyDescent="0.2">
      <c r="A369" s="92" t="s">
        <v>714</v>
      </c>
      <c r="B369" s="93">
        <v>230</v>
      </c>
      <c r="C369" s="93">
        <v>3522</v>
      </c>
      <c r="D369" s="93">
        <v>6121</v>
      </c>
      <c r="E369" s="94">
        <v>1</v>
      </c>
      <c r="F369" s="94">
        <v>6221</v>
      </c>
      <c r="G369" s="94" t="s">
        <v>390</v>
      </c>
      <c r="H369" s="95" t="s">
        <v>715</v>
      </c>
      <c r="I369" s="95" t="s">
        <v>39</v>
      </c>
      <c r="J369" s="95">
        <v>400</v>
      </c>
      <c r="K369" s="95" t="s">
        <v>289</v>
      </c>
      <c r="L369" s="94">
        <v>2018</v>
      </c>
      <c r="M369" s="94">
        <v>2021</v>
      </c>
      <c r="N369" s="96">
        <v>0</v>
      </c>
      <c r="O369" s="96">
        <v>30373470</v>
      </c>
      <c r="P369" s="96">
        <v>54450</v>
      </c>
      <c r="Q369" s="96">
        <v>317020</v>
      </c>
      <c r="R369" s="96">
        <v>14968000</v>
      </c>
      <c r="S369" s="96">
        <v>14968000</v>
      </c>
      <c r="T369" s="96">
        <v>0</v>
      </c>
      <c r="U369" s="96">
        <v>0</v>
      </c>
      <c r="V369" s="96">
        <v>0</v>
      </c>
      <c r="W369" s="97">
        <v>0</v>
      </c>
    </row>
    <row r="370" spans="1:23" s="91" customFormat="1" ht="24" customHeight="1" x14ac:dyDescent="0.2">
      <c r="A370" s="92" t="s">
        <v>716</v>
      </c>
      <c r="B370" s="93">
        <v>230</v>
      </c>
      <c r="C370" s="93">
        <v>3522</v>
      </c>
      <c r="D370" s="93">
        <v>6121</v>
      </c>
      <c r="E370" s="94">
        <v>1</v>
      </c>
      <c r="F370" s="94">
        <v>6224</v>
      </c>
      <c r="G370" s="94" t="s">
        <v>390</v>
      </c>
      <c r="H370" s="95" t="s">
        <v>717</v>
      </c>
      <c r="I370" s="95" t="s">
        <v>39</v>
      </c>
      <c r="J370" s="95">
        <v>400</v>
      </c>
      <c r="K370" s="95" t="s">
        <v>289</v>
      </c>
      <c r="L370" s="94">
        <v>2018</v>
      </c>
      <c r="M370" s="94">
        <v>2020</v>
      </c>
      <c r="N370" s="96">
        <v>0</v>
      </c>
      <c r="O370" s="96">
        <v>82347000</v>
      </c>
      <c r="P370" s="96">
        <v>0</v>
      </c>
      <c r="Q370" s="96">
        <v>33982000</v>
      </c>
      <c r="R370" s="96">
        <v>48365000</v>
      </c>
      <c r="S370" s="96">
        <v>31169000</v>
      </c>
      <c r="T370" s="96">
        <v>0</v>
      </c>
      <c r="U370" s="96">
        <v>0</v>
      </c>
      <c r="V370" s="96">
        <v>0</v>
      </c>
      <c r="W370" s="97">
        <v>17196000</v>
      </c>
    </row>
    <row r="371" spans="1:23" s="91" customFormat="1" ht="24" customHeight="1" x14ac:dyDescent="0.2">
      <c r="A371" s="92" t="s">
        <v>718</v>
      </c>
      <c r="B371" s="93">
        <v>230</v>
      </c>
      <c r="C371" s="93">
        <v>3522</v>
      </c>
      <c r="D371" s="93">
        <v>6121</v>
      </c>
      <c r="E371" s="94">
        <v>1</v>
      </c>
      <c r="F371" s="94">
        <v>6218</v>
      </c>
      <c r="G371" s="94" t="s">
        <v>390</v>
      </c>
      <c r="H371" s="95" t="s">
        <v>719</v>
      </c>
      <c r="I371" s="95" t="s">
        <v>39</v>
      </c>
      <c r="J371" s="95">
        <v>400</v>
      </c>
      <c r="K371" s="95" t="s">
        <v>289</v>
      </c>
      <c r="L371" s="94">
        <v>2018</v>
      </c>
      <c r="M371" s="94">
        <v>2022</v>
      </c>
      <c r="N371" s="96">
        <v>0</v>
      </c>
      <c r="O371" s="96">
        <v>39735950</v>
      </c>
      <c r="P371" s="96">
        <v>268620</v>
      </c>
      <c r="Q371" s="96">
        <v>693330</v>
      </c>
      <c r="R371" s="96">
        <v>3436000</v>
      </c>
      <c r="S371" s="96">
        <v>806000</v>
      </c>
      <c r="T371" s="96">
        <v>0</v>
      </c>
      <c r="U371" s="96">
        <v>0</v>
      </c>
      <c r="V371" s="96">
        <v>0</v>
      </c>
      <c r="W371" s="97">
        <v>2630000</v>
      </c>
    </row>
    <row r="372" spans="1:23" s="91" customFormat="1" ht="24" customHeight="1" x14ac:dyDescent="0.2">
      <c r="A372" s="92" t="s">
        <v>720</v>
      </c>
      <c r="B372" s="93">
        <v>230</v>
      </c>
      <c r="C372" s="93">
        <v>3522</v>
      </c>
      <c r="D372" s="93">
        <v>6121</v>
      </c>
      <c r="E372" s="94">
        <v>1</v>
      </c>
      <c r="F372" s="94">
        <v>6223</v>
      </c>
      <c r="G372" s="94" t="s">
        <v>390</v>
      </c>
      <c r="H372" s="95" t="s">
        <v>85</v>
      </c>
      <c r="I372" s="95" t="s">
        <v>39</v>
      </c>
      <c r="J372" s="95">
        <v>400</v>
      </c>
      <c r="K372" s="95" t="s">
        <v>289</v>
      </c>
      <c r="L372" s="94">
        <v>2019</v>
      </c>
      <c r="M372" s="94">
        <v>2021</v>
      </c>
      <c r="N372" s="96">
        <v>0</v>
      </c>
      <c r="O372" s="96">
        <v>21779240</v>
      </c>
      <c r="P372" s="96">
        <v>0</v>
      </c>
      <c r="Q372" s="96">
        <v>253240</v>
      </c>
      <c r="R372" s="96">
        <v>13541000</v>
      </c>
      <c r="S372" s="96">
        <v>10836000</v>
      </c>
      <c r="T372" s="96">
        <v>0</v>
      </c>
      <c r="U372" s="96">
        <v>0</v>
      </c>
      <c r="V372" s="96">
        <v>0</v>
      </c>
      <c r="W372" s="97">
        <v>2705000</v>
      </c>
    </row>
    <row r="373" spans="1:23" s="91" customFormat="1" ht="24" customHeight="1" x14ac:dyDescent="0.2">
      <c r="A373" s="92" t="s">
        <v>721</v>
      </c>
      <c r="B373" s="93">
        <v>230</v>
      </c>
      <c r="C373" s="93">
        <v>3522</v>
      </c>
      <c r="D373" s="93">
        <v>6121</v>
      </c>
      <c r="E373" s="94">
        <v>1</v>
      </c>
      <c r="F373" s="94">
        <v>6207</v>
      </c>
      <c r="G373" s="94" t="s">
        <v>390</v>
      </c>
      <c r="H373" s="95" t="s">
        <v>722</v>
      </c>
      <c r="I373" s="95" t="s">
        <v>39</v>
      </c>
      <c r="J373" s="95">
        <v>400</v>
      </c>
      <c r="K373" s="95" t="s">
        <v>289</v>
      </c>
      <c r="L373" s="94">
        <v>2018</v>
      </c>
      <c r="M373" s="94">
        <v>2022</v>
      </c>
      <c r="N373" s="96">
        <v>0</v>
      </c>
      <c r="O373" s="96">
        <v>129225199</v>
      </c>
      <c r="P373" s="96">
        <v>530706</v>
      </c>
      <c r="Q373" s="96">
        <v>48400</v>
      </c>
      <c r="R373" s="96">
        <v>65846093</v>
      </c>
      <c r="S373" s="96">
        <v>65843000</v>
      </c>
      <c r="T373" s="96">
        <v>0</v>
      </c>
      <c r="U373" s="96">
        <v>0</v>
      </c>
      <c r="V373" s="96">
        <v>0</v>
      </c>
      <c r="W373" s="97">
        <v>3093</v>
      </c>
    </row>
    <row r="374" spans="1:23" s="91" customFormat="1" ht="24" customHeight="1" x14ac:dyDescent="0.2">
      <c r="A374" s="92" t="s">
        <v>723</v>
      </c>
      <c r="B374" s="93">
        <v>230</v>
      </c>
      <c r="C374" s="93">
        <v>3522</v>
      </c>
      <c r="D374" s="93">
        <v>6121</v>
      </c>
      <c r="E374" s="94">
        <v>1</v>
      </c>
      <c r="F374" s="94">
        <v>6228</v>
      </c>
      <c r="G374" s="94" t="s">
        <v>390</v>
      </c>
      <c r="H374" s="95" t="s">
        <v>724</v>
      </c>
      <c r="I374" s="95" t="s">
        <v>39</v>
      </c>
      <c r="J374" s="95">
        <v>400</v>
      </c>
      <c r="K374" s="95" t="s">
        <v>289</v>
      </c>
      <c r="L374" s="94">
        <v>2017</v>
      </c>
      <c r="M374" s="94">
        <v>2020</v>
      </c>
      <c r="N374" s="96">
        <v>2600000</v>
      </c>
      <c r="O374" s="96">
        <v>17539000</v>
      </c>
      <c r="P374" s="96">
        <v>0</v>
      </c>
      <c r="Q374" s="96">
        <v>75000</v>
      </c>
      <c r="R374" s="96">
        <v>17464000</v>
      </c>
      <c r="S374" s="96">
        <v>4976000</v>
      </c>
      <c r="T374" s="96">
        <v>0</v>
      </c>
      <c r="U374" s="96">
        <v>0</v>
      </c>
      <c r="V374" s="96">
        <v>0</v>
      </c>
      <c r="W374" s="97">
        <v>12488000</v>
      </c>
    </row>
    <row r="375" spans="1:23" s="91" customFormat="1" ht="24" customHeight="1" x14ac:dyDescent="0.2">
      <c r="A375" s="92" t="s">
        <v>725</v>
      </c>
      <c r="B375" s="93">
        <v>230</v>
      </c>
      <c r="C375" s="93">
        <v>3522</v>
      </c>
      <c r="D375" s="93">
        <v>6121</v>
      </c>
      <c r="E375" s="94">
        <v>1</v>
      </c>
      <c r="F375" s="94">
        <v>6225</v>
      </c>
      <c r="G375" s="94" t="s">
        <v>390</v>
      </c>
      <c r="H375" s="95" t="s">
        <v>726</v>
      </c>
      <c r="I375" s="95" t="s">
        <v>39</v>
      </c>
      <c r="J375" s="95">
        <v>400</v>
      </c>
      <c r="K375" s="95" t="s">
        <v>289</v>
      </c>
      <c r="L375" s="94">
        <v>2018</v>
      </c>
      <c r="M375" s="94">
        <v>2020</v>
      </c>
      <c r="N375" s="96">
        <v>0</v>
      </c>
      <c r="O375" s="96">
        <v>3632000</v>
      </c>
      <c r="P375" s="96">
        <v>0</v>
      </c>
      <c r="Q375" s="96">
        <v>2589000</v>
      </c>
      <c r="R375" s="96">
        <v>1043000</v>
      </c>
      <c r="S375" s="96">
        <v>751000</v>
      </c>
      <c r="T375" s="96">
        <v>0</v>
      </c>
      <c r="U375" s="96">
        <v>0</v>
      </c>
      <c r="V375" s="96">
        <v>0</v>
      </c>
      <c r="W375" s="97">
        <v>292000</v>
      </c>
    </row>
    <row r="376" spans="1:23" s="91" customFormat="1" ht="36" customHeight="1" x14ac:dyDescent="0.2">
      <c r="A376" s="92" t="s">
        <v>727</v>
      </c>
      <c r="B376" s="93">
        <v>230</v>
      </c>
      <c r="C376" s="93">
        <v>3522</v>
      </c>
      <c r="D376" s="93">
        <v>6121</v>
      </c>
      <c r="E376" s="94">
        <v>1</v>
      </c>
      <c r="F376" s="94">
        <v>6208</v>
      </c>
      <c r="G376" s="94" t="s">
        <v>390</v>
      </c>
      <c r="H376" s="95" t="s">
        <v>86</v>
      </c>
      <c r="I376" s="95" t="s">
        <v>39</v>
      </c>
      <c r="J376" s="95">
        <v>400</v>
      </c>
      <c r="K376" s="95" t="s">
        <v>289</v>
      </c>
      <c r="L376" s="94">
        <v>2018</v>
      </c>
      <c r="M376" s="94">
        <v>2021</v>
      </c>
      <c r="N376" s="96">
        <v>0</v>
      </c>
      <c r="O376" s="96">
        <v>447452000</v>
      </c>
      <c r="P376" s="96">
        <v>4187000</v>
      </c>
      <c r="Q376" s="96">
        <v>20172000</v>
      </c>
      <c r="R376" s="96">
        <v>119093000</v>
      </c>
      <c r="S376" s="96">
        <v>9093000</v>
      </c>
      <c r="T376" s="96">
        <v>0</v>
      </c>
      <c r="U376" s="96">
        <v>0</v>
      </c>
      <c r="V376" s="96">
        <v>0</v>
      </c>
      <c r="W376" s="97">
        <v>110000000</v>
      </c>
    </row>
    <row r="377" spans="1:23" s="91" customFormat="1" ht="24" customHeight="1" x14ac:dyDescent="0.2">
      <c r="A377" s="92" t="s">
        <v>933</v>
      </c>
      <c r="B377" s="93">
        <v>230</v>
      </c>
      <c r="C377" s="93">
        <v>3524</v>
      </c>
      <c r="D377" s="93">
        <v>6121</v>
      </c>
      <c r="E377" s="94">
        <v>1</v>
      </c>
      <c r="F377" s="94">
        <v>6215</v>
      </c>
      <c r="G377" s="94" t="s">
        <v>390</v>
      </c>
      <c r="H377" s="95" t="s">
        <v>934</v>
      </c>
      <c r="I377" s="95" t="s">
        <v>42</v>
      </c>
      <c r="J377" s="95">
        <v>400</v>
      </c>
      <c r="K377" s="95" t="s">
        <v>289</v>
      </c>
      <c r="L377" s="94">
        <v>2020</v>
      </c>
      <c r="M377" s="94">
        <v>2021</v>
      </c>
      <c r="N377" s="96">
        <v>0</v>
      </c>
      <c r="O377" s="96">
        <v>7000000</v>
      </c>
      <c r="P377" s="96">
        <v>0</v>
      </c>
      <c r="Q377" s="96">
        <v>0</v>
      </c>
      <c r="R377" s="96">
        <v>6000000</v>
      </c>
      <c r="S377" s="96">
        <v>3500000</v>
      </c>
      <c r="T377" s="96">
        <v>0</v>
      </c>
      <c r="U377" s="96">
        <v>0</v>
      </c>
      <c r="V377" s="96">
        <v>0</v>
      </c>
      <c r="W377" s="97">
        <v>2500000</v>
      </c>
    </row>
    <row r="378" spans="1:23" s="91" customFormat="1" ht="24" customHeight="1" x14ac:dyDescent="0.2">
      <c r="A378" s="92" t="s">
        <v>728</v>
      </c>
      <c r="B378" s="93">
        <v>230</v>
      </c>
      <c r="C378" s="93">
        <v>3529</v>
      </c>
      <c r="D378" s="93">
        <v>6121</v>
      </c>
      <c r="E378" s="94">
        <v>1</v>
      </c>
      <c r="F378" s="94">
        <v>6048</v>
      </c>
      <c r="G378" s="94" t="s">
        <v>390</v>
      </c>
      <c r="H378" s="95" t="s">
        <v>729</v>
      </c>
      <c r="I378" s="95" t="s">
        <v>40</v>
      </c>
      <c r="J378" s="95">
        <v>400</v>
      </c>
      <c r="K378" s="95" t="s">
        <v>730</v>
      </c>
      <c r="L378" s="94">
        <v>2008</v>
      </c>
      <c r="M378" s="94">
        <v>2022</v>
      </c>
      <c r="N378" s="96">
        <v>0</v>
      </c>
      <c r="O378" s="96">
        <v>83369250</v>
      </c>
      <c r="P378" s="96">
        <v>284350</v>
      </c>
      <c r="Q378" s="96">
        <v>834900</v>
      </c>
      <c r="R378" s="96">
        <v>250000</v>
      </c>
      <c r="S378" s="96">
        <v>250000</v>
      </c>
      <c r="T378" s="96">
        <v>0</v>
      </c>
      <c r="U378" s="96">
        <v>0</v>
      </c>
      <c r="V378" s="96">
        <v>0</v>
      </c>
      <c r="W378" s="97">
        <v>0</v>
      </c>
    </row>
    <row r="379" spans="1:23" s="91" customFormat="1" ht="24" customHeight="1" x14ac:dyDescent="0.2">
      <c r="A379" s="92" t="s">
        <v>731</v>
      </c>
      <c r="B379" s="93">
        <v>230</v>
      </c>
      <c r="C379" s="93">
        <v>3612</v>
      </c>
      <c r="D379" s="93">
        <v>6121</v>
      </c>
      <c r="E379" s="94">
        <v>1</v>
      </c>
      <c r="F379" s="94">
        <v>8189</v>
      </c>
      <c r="G379" s="94" t="s">
        <v>390</v>
      </c>
      <c r="H379" s="95" t="s">
        <v>84</v>
      </c>
      <c r="I379" s="95" t="s">
        <v>39</v>
      </c>
      <c r="J379" s="95">
        <v>400</v>
      </c>
      <c r="K379" s="95" t="s">
        <v>142</v>
      </c>
      <c r="L379" s="94">
        <v>2015</v>
      </c>
      <c r="M379" s="94">
        <v>2020</v>
      </c>
      <c r="N379" s="96">
        <v>0</v>
      </c>
      <c r="O379" s="96">
        <v>53453920</v>
      </c>
      <c r="P379" s="96">
        <v>1635920</v>
      </c>
      <c r="Q379" s="96">
        <v>7932000</v>
      </c>
      <c r="R379" s="96">
        <v>43886000</v>
      </c>
      <c r="S379" s="96">
        <v>8642000</v>
      </c>
      <c r="T379" s="96">
        <v>35244000</v>
      </c>
      <c r="U379" s="96">
        <v>0</v>
      </c>
      <c r="V379" s="96">
        <v>0</v>
      </c>
      <c r="W379" s="97">
        <v>0</v>
      </c>
    </row>
    <row r="380" spans="1:23" s="91" customFormat="1" ht="24" customHeight="1" x14ac:dyDescent="0.2">
      <c r="A380" s="92" t="s">
        <v>732</v>
      </c>
      <c r="B380" s="93">
        <v>230</v>
      </c>
      <c r="C380" s="93">
        <v>3612</v>
      </c>
      <c r="D380" s="93">
        <v>6121</v>
      </c>
      <c r="E380" s="94">
        <v>1</v>
      </c>
      <c r="F380" s="94">
        <v>1018</v>
      </c>
      <c r="G380" s="94" t="s">
        <v>390</v>
      </c>
      <c r="H380" s="95" t="s">
        <v>733</v>
      </c>
      <c r="I380" s="95" t="s">
        <v>39</v>
      </c>
      <c r="J380" s="95">
        <v>400</v>
      </c>
      <c r="K380" s="95" t="s">
        <v>142</v>
      </c>
      <c r="L380" s="94">
        <v>2019</v>
      </c>
      <c r="M380" s="94">
        <v>2021</v>
      </c>
      <c r="N380" s="96">
        <v>0</v>
      </c>
      <c r="O380" s="96">
        <v>76750304</v>
      </c>
      <c r="P380" s="96">
        <v>0</v>
      </c>
      <c r="Q380" s="96">
        <v>3336914</v>
      </c>
      <c r="R380" s="96">
        <v>61746000</v>
      </c>
      <c r="S380" s="96">
        <v>14178000</v>
      </c>
      <c r="T380" s="96">
        <v>47568000</v>
      </c>
      <c r="U380" s="96">
        <v>0</v>
      </c>
      <c r="V380" s="96">
        <v>0</v>
      </c>
      <c r="W380" s="97">
        <v>0</v>
      </c>
    </row>
    <row r="381" spans="1:23" s="91" customFormat="1" ht="24" customHeight="1" x14ac:dyDescent="0.2">
      <c r="A381" s="92" t="s">
        <v>734</v>
      </c>
      <c r="B381" s="93">
        <v>230</v>
      </c>
      <c r="C381" s="93">
        <v>3612</v>
      </c>
      <c r="D381" s="93">
        <v>6121</v>
      </c>
      <c r="E381" s="94">
        <v>1</v>
      </c>
      <c r="F381" s="94">
        <v>2010</v>
      </c>
      <c r="G381" s="94" t="s">
        <v>390</v>
      </c>
      <c r="H381" s="95" t="s">
        <v>735</v>
      </c>
      <c r="I381" s="95" t="s">
        <v>39</v>
      </c>
      <c r="J381" s="95">
        <v>400</v>
      </c>
      <c r="K381" s="95" t="s">
        <v>142</v>
      </c>
      <c r="L381" s="94">
        <v>2016</v>
      </c>
      <c r="M381" s="94">
        <v>2020</v>
      </c>
      <c r="N381" s="96">
        <v>0</v>
      </c>
      <c r="O381" s="96">
        <v>56487008</v>
      </c>
      <c r="P381" s="96">
        <v>2795325</v>
      </c>
      <c r="Q381" s="96">
        <v>6685683</v>
      </c>
      <c r="R381" s="96">
        <v>47006000</v>
      </c>
      <c r="S381" s="96">
        <v>7038000</v>
      </c>
      <c r="T381" s="96">
        <v>39968000</v>
      </c>
      <c r="U381" s="96">
        <v>0</v>
      </c>
      <c r="V381" s="96">
        <v>0</v>
      </c>
      <c r="W381" s="97">
        <v>0</v>
      </c>
    </row>
    <row r="382" spans="1:23" s="91" customFormat="1" ht="24" customHeight="1" x14ac:dyDescent="0.2">
      <c r="A382" s="98" t="s">
        <v>736</v>
      </c>
      <c r="B382" s="99">
        <v>230</v>
      </c>
      <c r="C382" s="99">
        <v>3612</v>
      </c>
      <c r="D382" s="99">
        <v>6121</v>
      </c>
      <c r="E382" s="100">
        <v>2</v>
      </c>
      <c r="F382" s="100">
        <v>1664</v>
      </c>
      <c r="G382" s="100" t="s">
        <v>390</v>
      </c>
      <c r="H382" s="101" t="s">
        <v>737</v>
      </c>
      <c r="I382" s="101" t="s">
        <v>39</v>
      </c>
      <c r="J382" s="101">
        <v>400</v>
      </c>
      <c r="K382" s="101" t="s">
        <v>142</v>
      </c>
      <c r="L382" s="100">
        <v>2018</v>
      </c>
      <c r="M382" s="100">
        <v>2023</v>
      </c>
      <c r="N382" s="102">
        <v>0</v>
      </c>
      <c r="O382" s="102">
        <v>154403305</v>
      </c>
      <c r="P382" s="102">
        <v>1020405</v>
      </c>
      <c r="Q382" s="102">
        <v>286300</v>
      </c>
      <c r="R382" s="102">
        <v>2500000</v>
      </c>
      <c r="S382" s="102">
        <v>2500000</v>
      </c>
      <c r="T382" s="102">
        <v>0</v>
      </c>
      <c r="U382" s="102">
        <v>0</v>
      </c>
      <c r="V382" s="102">
        <v>0</v>
      </c>
      <c r="W382" s="103">
        <v>0</v>
      </c>
    </row>
    <row r="383" spans="1:23" s="91" customFormat="1" ht="24" customHeight="1" x14ac:dyDescent="0.2">
      <c r="A383" s="92" t="s">
        <v>738</v>
      </c>
      <c r="B383" s="93">
        <v>230</v>
      </c>
      <c r="C383" s="93">
        <v>3631</v>
      </c>
      <c r="D383" s="93">
        <v>6121</v>
      </c>
      <c r="E383" s="94">
        <v>1</v>
      </c>
      <c r="F383" s="94">
        <v>4359</v>
      </c>
      <c r="G383" s="94" t="s">
        <v>390</v>
      </c>
      <c r="H383" s="95" t="s">
        <v>739</v>
      </c>
      <c r="I383" s="95" t="s">
        <v>44</v>
      </c>
      <c r="J383" s="95">
        <v>400</v>
      </c>
      <c r="K383" s="95" t="s">
        <v>142</v>
      </c>
      <c r="L383" s="94">
        <v>2018</v>
      </c>
      <c r="M383" s="94">
        <v>2020</v>
      </c>
      <c r="N383" s="96">
        <v>0</v>
      </c>
      <c r="O383" s="96">
        <v>2958711</v>
      </c>
      <c r="P383" s="96">
        <v>0</v>
      </c>
      <c r="Q383" s="96">
        <v>458711</v>
      </c>
      <c r="R383" s="96">
        <v>2500000</v>
      </c>
      <c r="S383" s="96">
        <v>0</v>
      </c>
      <c r="T383" s="96">
        <v>2500000</v>
      </c>
      <c r="U383" s="96">
        <v>0</v>
      </c>
      <c r="V383" s="96">
        <v>0</v>
      </c>
      <c r="W383" s="97">
        <v>0</v>
      </c>
    </row>
    <row r="384" spans="1:23" s="91" customFormat="1" ht="24" customHeight="1" x14ac:dyDescent="0.2">
      <c r="A384" s="92" t="s">
        <v>740</v>
      </c>
      <c r="B384" s="93">
        <v>230</v>
      </c>
      <c r="C384" s="93">
        <v>3631</v>
      </c>
      <c r="D384" s="93">
        <v>6121</v>
      </c>
      <c r="E384" s="94">
        <v>1</v>
      </c>
      <c r="F384" s="94">
        <v>4098</v>
      </c>
      <c r="G384" s="94" t="s">
        <v>390</v>
      </c>
      <c r="H384" s="95" t="s">
        <v>741</v>
      </c>
      <c r="I384" s="95" t="s">
        <v>40</v>
      </c>
      <c r="J384" s="95">
        <v>400</v>
      </c>
      <c r="K384" s="95" t="s">
        <v>142</v>
      </c>
      <c r="L384" s="94">
        <v>2019</v>
      </c>
      <c r="M384" s="94">
        <v>2021</v>
      </c>
      <c r="N384" s="96">
        <v>0</v>
      </c>
      <c r="O384" s="96">
        <v>3686000</v>
      </c>
      <c r="P384" s="96">
        <v>0</v>
      </c>
      <c r="Q384" s="96">
        <v>1490000</v>
      </c>
      <c r="R384" s="96">
        <v>1696000</v>
      </c>
      <c r="S384" s="96">
        <v>1196000</v>
      </c>
      <c r="T384" s="96">
        <v>500000</v>
      </c>
      <c r="U384" s="96">
        <v>0</v>
      </c>
      <c r="V384" s="96">
        <v>0</v>
      </c>
      <c r="W384" s="97">
        <v>0</v>
      </c>
    </row>
    <row r="385" spans="1:23" s="91" customFormat="1" ht="24" customHeight="1" x14ac:dyDescent="0.2">
      <c r="A385" s="92" t="s">
        <v>742</v>
      </c>
      <c r="B385" s="93">
        <v>230</v>
      </c>
      <c r="C385" s="93">
        <v>3631</v>
      </c>
      <c r="D385" s="93">
        <v>6121</v>
      </c>
      <c r="E385" s="94">
        <v>1</v>
      </c>
      <c r="F385" s="94">
        <v>4042</v>
      </c>
      <c r="G385" s="94" t="s">
        <v>390</v>
      </c>
      <c r="H385" s="95" t="s">
        <v>83</v>
      </c>
      <c r="I385" s="95" t="s">
        <v>40</v>
      </c>
      <c r="J385" s="95">
        <v>400</v>
      </c>
      <c r="K385" s="95" t="s">
        <v>142</v>
      </c>
      <c r="L385" s="94">
        <v>2019</v>
      </c>
      <c r="M385" s="94">
        <v>2021</v>
      </c>
      <c r="N385" s="96">
        <v>0</v>
      </c>
      <c r="O385" s="96">
        <v>5665000</v>
      </c>
      <c r="P385" s="96">
        <v>0</v>
      </c>
      <c r="Q385" s="96">
        <v>1250000</v>
      </c>
      <c r="R385" s="96">
        <v>2415000</v>
      </c>
      <c r="S385" s="96">
        <v>415000</v>
      </c>
      <c r="T385" s="96">
        <v>2000000</v>
      </c>
      <c r="U385" s="96">
        <v>0</v>
      </c>
      <c r="V385" s="96">
        <v>0</v>
      </c>
      <c r="W385" s="97">
        <v>0</v>
      </c>
    </row>
    <row r="386" spans="1:23" s="91" customFormat="1" ht="24" customHeight="1" x14ac:dyDescent="0.2">
      <c r="A386" s="92" t="s">
        <v>743</v>
      </c>
      <c r="B386" s="93">
        <v>230</v>
      </c>
      <c r="C386" s="93">
        <v>3631</v>
      </c>
      <c r="D386" s="93">
        <v>6121</v>
      </c>
      <c r="E386" s="94">
        <v>1</v>
      </c>
      <c r="F386" s="94">
        <v>4358</v>
      </c>
      <c r="G386" s="94" t="s">
        <v>390</v>
      </c>
      <c r="H386" s="95" t="s">
        <v>744</v>
      </c>
      <c r="I386" s="95" t="s">
        <v>47</v>
      </c>
      <c r="J386" s="95">
        <v>400</v>
      </c>
      <c r="K386" s="95" t="s">
        <v>142</v>
      </c>
      <c r="L386" s="94">
        <v>2018</v>
      </c>
      <c r="M386" s="94">
        <v>2020</v>
      </c>
      <c r="N386" s="96">
        <v>0</v>
      </c>
      <c r="O386" s="96">
        <v>1132347</v>
      </c>
      <c r="P386" s="96">
        <v>0</v>
      </c>
      <c r="Q386" s="96">
        <v>182347</v>
      </c>
      <c r="R386" s="96">
        <v>950000</v>
      </c>
      <c r="S386" s="96">
        <v>0</v>
      </c>
      <c r="T386" s="96">
        <v>950000</v>
      </c>
      <c r="U386" s="96">
        <v>0</v>
      </c>
      <c r="V386" s="96">
        <v>0</v>
      </c>
      <c r="W386" s="97">
        <v>0</v>
      </c>
    </row>
    <row r="387" spans="1:23" s="91" customFormat="1" ht="24" customHeight="1" x14ac:dyDescent="0.2">
      <c r="A387" s="92" t="s">
        <v>890</v>
      </c>
      <c r="B387" s="93">
        <v>230</v>
      </c>
      <c r="C387" s="93">
        <v>3631</v>
      </c>
      <c r="D387" s="93">
        <v>6121</v>
      </c>
      <c r="E387" s="94">
        <v>1</v>
      </c>
      <c r="F387" s="94">
        <v>4351</v>
      </c>
      <c r="G387" s="94" t="s">
        <v>390</v>
      </c>
      <c r="H387" s="95" t="s">
        <v>891</v>
      </c>
      <c r="I387" s="95" t="s">
        <v>37</v>
      </c>
      <c r="J387" s="95">
        <v>400</v>
      </c>
      <c r="K387" s="95" t="s">
        <v>142</v>
      </c>
      <c r="L387" s="94">
        <v>2018</v>
      </c>
      <c r="M387" s="94">
        <v>2020</v>
      </c>
      <c r="N387" s="96">
        <v>0</v>
      </c>
      <c r="O387" s="96">
        <v>4343400</v>
      </c>
      <c r="P387" s="96">
        <v>302863</v>
      </c>
      <c r="Q387" s="96">
        <v>3579537</v>
      </c>
      <c r="R387" s="96">
        <v>461000</v>
      </c>
      <c r="S387" s="96">
        <v>461000</v>
      </c>
      <c r="T387" s="96">
        <v>0</v>
      </c>
      <c r="U387" s="96">
        <v>0</v>
      </c>
      <c r="V387" s="96">
        <v>0</v>
      </c>
      <c r="W387" s="97">
        <v>0</v>
      </c>
    </row>
    <row r="388" spans="1:23" s="91" customFormat="1" ht="24" customHeight="1" x14ac:dyDescent="0.2">
      <c r="A388" s="92" t="s">
        <v>746</v>
      </c>
      <c r="B388" s="93">
        <v>230</v>
      </c>
      <c r="C388" s="93">
        <v>3631</v>
      </c>
      <c r="D388" s="93">
        <v>6121</v>
      </c>
      <c r="E388" s="94">
        <v>1</v>
      </c>
      <c r="F388" s="94">
        <v>4355</v>
      </c>
      <c r="G388" s="94" t="s">
        <v>390</v>
      </c>
      <c r="H388" s="95" t="s">
        <v>81</v>
      </c>
      <c r="I388" s="95" t="s">
        <v>33</v>
      </c>
      <c r="J388" s="95">
        <v>400</v>
      </c>
      <c r="K388" s="95" t="s">
        <v>142</v>
      </c>
      <c r="L388" s="94">
        <v>2017</v>
      </c>
      <c r="M388" s="94">
        <v>2020</v>
      </c>
      <c r="N388" s="96">
        <v>0</v>
      </c>
      <c r="O388" s="96">
        <v>685824</v>
      </c>
      <c r="P388" s="96">
        <v>65824</v>
      </c>
      <c r="Q388" s="96">
        <v>0</v>
      </c>
      <c r="R388" s="96">
        <v>620000</v>
      </c>
      <c r="S388" s="96">
        <v>0</v>
      </c>
      <c r="T388" s="96">
        <v>620000</v>
      </c>
      <c r="U388" s="96">
        <v>0</v>
      </c>
      <c r="V388" s="96">
        <v>0</v>
      </c>
      <c r="W388" s="97">
        <v>0</v>
      </c>
    </row>
    <row r="389" spans="1:23" s="91" customFormat="1" ht="24" customHeight="1" x14ac:dyDescent="0.2">
      <c r="A389" s="92" t="s">
        <v>747</v>
      </c>
      <c r="B389" s="93">
        <v>230</v>
      </c>
      <c r="C389" s="93">
        <v>3631</v>
      </c>
      <c r="D389" s="93">
        <v>6121</v>
      </c>
      <c r="E389" s="94">
        <v>1</v>
      </c>
      <c r="F389" s="94">
        <v>4353</v>
      </c>
      <c r="G389" s="94" t="s">
        <v>390</v>
      </c>
      <c r="H389" s="95" t="s">
        <v>82</v>
      </c>
      <c r="I389" s="95" t="s">
        <v>33</v>
      </c>
      <c r="J389" s="95">
        <v>400</v>
      </c>
      <c r="K389" s="95" t="s">
        <v>142</v>
      </c>
      <c r="L389" s="94">
        <v>2017</v>
      </c>
      <c r="M389" s="94">
        <v>2020</v>
      </c>
      <c r="N389" s="96">
        <v>0</v>
      </c>
      <c r="O389" s="96">
        <v>266542</v>
      </c>
      <c r="P389" s="96">
        <v>36542</v>
      </c>
      <c r="Q389" s="96">
        <v>0</v>
      </c>
      <c r="R389" s="96">
        <v>230000</v>
      </c>
      <c r="S389" s="96">
        <v>0</v>
      </c>
      <c r="T389" s="96">
        <v>230000</v>
      </c>
      <c r="U389" s="96">
        <v>0</v>
      </c>
      <c r="V389" s="96">
        <v>0</v>
      </c>
      <c r="W389" s="97">
        <v>0</v>
      </c>
    </row>
    <row r="390" spans="1:23" s="91" customFormat="1" ht="24" customHeight="1" x14ac:dyDescent="0.2">
      <c r="A390" s="92" t="s">
        <v>748</v>
      </c>
      <c r="B390" s="93">
        <v>230</v>
      </c>
      <c r="C390" s="93">
        <v>3631</v>
      </c>
      <c r="D390" s="93">
        <v>6121</v>
      </c>
      <c r="E390" s="94">
        <v>1</v>
      </c>
      <c r="F390" s="94">
        <v>4354</v>
      </c>
      <c r="G390" s="94" t="s">
        <v>390</v>
      </c>
      <c r="H390" s="95" t="s">
        <v>79</v>
      </c>
      <c r="I390" s="95" t="s">
        <v>44</v>
      </c>
      <c r="J390" s="95">
        <v>400</v>
      </c>
      <c r="K390" s="95" t="s">
        <v>142</v>
      </c>
      <c r="L390" s="94">
        <v>2017</v>
      </c>
      <c r="M390" s="94">
        <v>2020</v>
      </c>
      <c r="N390" s="96">
        <v>0</v>
      </c>
      <c r="O390" s="96">
        <v>433482</v>
      </c>
      <c r="P390" s="96">
        <v>53482</v>
      </c>
      <c r="Q390" s="96">
        <v>0</v>
      </c>
      <c r="R390" s="96">
        <v>380000</v>
      </c>
      <c r="S390" s="96">
        <v>0</v>
      </c>
      <c r="T390" s="96">
        <v>380000</v>
      </c>
      <c r="U390" s="96">
        <v>0</v>
      </c>
      <c r="V390" s="96">
        <v>0</v>
      </c>
      <c r="W390" s="97">
        <v>0</v>
      </c>
    </row>
    <row r="391" spans="1:23" s="91" customFormat="1" ht="24" customHeight="1" x14ac:dyDescent="0.2">
      <c r="A391" s="92" t="s">
        <v>892</v>
      </c>
      <c r="B391" s="93">
        <v>230</v>
      </c>
      <c r="C391" s="93">
        <v>3631</v>
      </c>
      <c r="D391" s="93">
        <v>6121</v>
      </c>
      <c r="E391" s="94">
        <v>1</v>
      </c>
      <c r="F391" s="94">
        <v>4345</v>
      </c>
      <c r="G391" s="94" t="s">
        <v>390</v>
      </c>
      <c r="H391" s="95" t="s">
        <v>893</v>
      </c>
      <c r="I391" s="95" t="s">
        <v>35</v>
      </c>
      <c r="J391" s="95">
        <v>400</v>
      </c>
      <c r="K391" s="95" t="s">
        <v>142</v>
      </c>
      <c r="L391" s="94">
        <v>2017</v>
      </c>
      <c r="M391" s="94">
        <v>2019</v>
      </c>
      <c r="N391" s="96">
        <v>0</v>
      </c>
      <c r="O391" s="96">
        <v>11817546</v>
      </c>
      <c r="P391" s="96">
        <v>317020</v>
      </c>
      <c r="Q391" s="96">
        <v>4370526</v>
      </c>
      <c r="R391" s="96">
        <v>7130000</v>
      </c>
      <c r="S391" s="96">
        <v>7130000</v>
      </c>
      <c r="T391" s="96">
        <v>0</v>
      </c>
      <c r="U391" s="96">
        <v>0</v>
      </c>
      <c r="V391" s="96">
        <v>0</v>
      </c>
      <c r="W391" s="97">
        <v>0</v>
      </c>
    </row>
    <row r="392" spans="1:23" s="91" customFormat="1" ht="24" customHeight="1" x14ac:dyDescent="0.2">
      <c r="A392" s="92" t="s">
        <v>749</v>
      </c>
      <c r="B392" s="93">
        <v>230</v>
      </c>
      <c r="C392" s="93">
        <v>3631</v>
      </c>
      <c r="D392" s="93">
        <v>6121</v>
      </c>
      <c r="E392" s="94">
        <v>1</v>
      </c>
      <c r="F392" s="94">
        <v>4360</v>
      </c>
      <c r="G392" s="94" t="s">
        <v>390</v>
      </c>
      <c r="H392" s="95" t="s">
        <v>750</v>
      </c>
      <c r="I392" s="95" t="s">
        <v>44</v>
      </c>
      <c r="J392" s="95">
        <v>400</v>
      </c>
      <c r="K392" s="95" t="s">
        <v>142</v>
      </c>
      <c r="L392" s="94">
        <v>2017</v>
      </c>
      <c r="M392" s="94">
        <v>2020</v>
      </c>
      <c r="N392" s="96">
        <v>0</v>
      </c>
      <c r="O392" s="96">
        <v>1691664</v>
      </c>
      <c r="P392" s="96">
        <v>60379</v>
      </c>
      <c r="Q392" s="96">
        <v>131285</v>
      </c>
      <c r="R392" s="96">
        <v>1500000</v>
      </c>
      <c r="S392" s="96">
        <v>0</v>
      </c>
      <c r="T392" s="96">
        <v>1500000</v>
      </c>
      <c r="U392" s="96">
        <v>0</v>
      </c>
      <c r="V392" s="96">
        <v>0</v>
      </c>
      <c r="W392" s="97">
        <v>0</v>
      </c>
    </row>
    <row r="393" spans="1:23" s="91" customFormat="1" ht="24" customHeight="1" x14ac:dyDescent="0.2">
      <c r="A393" s="92" t="s">
        <v>751</v>
      </c>
      <c r="B393" s="93">
        <v>230</v>
      </c>
      <c r="C393" s="93">
        <v>3631</v>
      </c>
      <c r="D393" s="93">
        <v>6121</v>
      </c>
      <c r="E393" s="94">
        <v>1</v>
      </c>
      <c r="F393" s="94">
        <v>4352</v>
      </c>
      <c r="G393" s="94" t="s">
        <v>390</v>
      </c>
      <c r="H393" s="95" t="s">
        <v>78</v>
      </c>
      <c r="I393" s="95" t="s">
        <v>33</v>
      </c>
      <c r="J393" s="95">
        <v>400</v>
      </c>
      <c r="K393" s="95" t="s">
        <v>142</v>
      </c>
      <c r="L393" s="94">
        <v>2010</v>
      </c>
      <c r="M393" s="94">
        <v>2020</v>
      </c>
      <c r="N393" s="96">
        <v>0</v>
      </c>
      <c r="O393" s="96">
        <v>7859640</v>
      </c>
      <c r="P393" s="96">
        <v>549640</v>
      </c>
      <c r="Q393" s="96">
        <v>0</v>
      </c>
      <c r="R393" s="96">
        <v>7310000</v>
      </c>
      <c r="S393" s="96">
        <v>0</v>
      </c>
      <c r="T393" s="96">
        <v>7310000</v>
      </c>
      <c r="U393" s="96">
        <v>0</v>
      </c>
      <c r="V393" s="96">
        <v>0</v>
      </c>
      <c r="W393" s="97">
        <v>0</v>
      </c>
    </row>
    <row r="394" spans="1:23" s="91" customFormat="1" ht="24" customHeight="1" x14ac:dyDescent="0.2">
      <c r="A394" s="92" t="s">
        <v>745</v>
      </c>
      <c r="B394" s="93">
        <v>230</v>
      </c>
      <c r="C394" s="93">
        <v>3631</v>
      </c>
      <c r="D394" s="93">
        <v>6121</v>
      </c>
      <c r="E394" s="94">
        <v>1</v>
      </c>
      <c r="F394" s="94">
        <v>4348</v>
      </c>
      <c r="G394" s="94" t="s">
        <v>390</v>
      </c>
      <c r="H394" s="95" t="s">
        <v>894</v>
      </c>
      <c r="I394" s="95" t="s">
        <v>47</v>
      </c>
      <c r="J394" s="95">
        <v>400</v>
      </c>
      <c r="K394" s="95" t="s">
        <v>142</v>
      </c>
      <c r="L394" s="94">
        <v>2018</v>
      </c>
      <c r="M394" s="94">
        <v>2020</v>
      </c>
      <c r="N394" s="96">
        <v>0</v>
      </c>
      <c r="O394" s="96">
        <v>1128673</v>
      </c>
      <c r="P394" s="96">
        <v>49247</v>
      </c>
      <c r="Q394" s="96">
        <v>85426</v>
      </c>
      <c r="R394" s="96">
        <v>994000</v>
      </c>
      <c r="S394" s="96">
        <v>494000</v>
      </c>
      <c r="T394" s="96">
        <v>500000</v>
      </c>
      <c r="U394" s="96">
        <v>0</v>
      </c>
      <c r="V394" s="96">
        <v>0</v>
      </c>
      <c r="W394" s="97">
        <v>0</v>
      </c>
    </row>
    <row r="395" spans="1:23" s="91" customFormat="1" ht="24" customHeight="1" x14ac:dyDescent="0.2">
      <c r="A395" s="92" t="s">
        <v>895</v>
      </c>
      <c r="B395" s="93">
        <v>230</v>
      </c>
      <c r="C395" s="93">
        <v>3631</v>
      </c>
      <c r="D395" s="93">
        <v>6121</v>
      </c>
      <c r="E395" s="94">
        <v>1</v>
      </c>
      <c r="F395" s="94">
        <v>4346</v>
      </c>
      <c r="G395" s="94" t="s">
        <v>390</v>
      </c>
      <c r="H395" s="95" t="s">
        <v>896</v>
      </c>
      <c r="I395" s="95" t="s">
        <v>35</v>
      </c>
      <c r="J395" s="95">
        <v>400</v>
      </c>
      <c r="K395" s="95" t="s">
        <v>142</v>
      </c>
      <c r="L395" s="94">
        <v>2017</v>
      </c>
      <c r="M395" s="94">
        <v>2020</v>
      </c>
      <c r="N395" s="96">
        <v>0</v>
      </c>
      <c r="O395" s="96">
        <v>7344474</v>
      </c>
      <c r="P395" s="96">
        <v>390709</v>
      </c>
      <c r="Q395" s="96">
        <v>6157765</v>
      </c>
      <c r="R395" s="96">
        <v>796000</v>
      </c>
      <c r="S395" s="96">
        <v>796000</v>
      </c>
      <c r="T395" s="96">
        <v>0</v>
      </c>
      <c r="U395" s="96">
        <v>0</v>
      </c>
      <c r="V395" s="96">
        <v>0</v>
      </c>
      <c r="W395" s="97">
        <v>0</v>
      </c>
    </row>
    <row r="396" spans="1:23" s="91" customFormat="1" ht="24" customHeight="1" x14ac:dyDescent="0.2">
      <c r="A396" s="92" t="s">
        <v>897</v>
      </c>
      <c r="B396" s="93">
        <v>230</v>
      </c>
      <c r="C396" s="93">
        <v>3631</v>
      </c>
      <c r="D396" s="93">
        <v>6121</v>
      </c>
      <c r="E396" s="94">
        <v>1</v>
      </c>
      <c r="F396" s="94">
        <v>4349</v>
      </c>
      <c r="G396" s="94" t="s">
        <v>390</v>
      </c>
      <c r="H396" s="95" t="s">
        <v>898</v>
      </c>
      <c r="I396" s="95" t="s">
        <v>37</v>
      </c>
      <c r="J396" s="95">
        <v>400</v>
      </c>
      <c r="K396" s="95" t="s">
        <v>142</v>
      </c>
      <c r="L396" s="94">
        <v>2018</v>
      </c>
      <c r="M396" s="94">
        <v>2020</v>
      </c>
      <c r="N396" s="96">
        <v>0</v>
      </c>
      <c r="O396" s="96">
        <v>2321760</v>
      </c>
      <c r="P396" s="96">
        <v>222195</v>
      </c>
      <c r="Q396" s="96">
        <v>2092565</v>
      </c>
      <c r="R396" s="96">
        <v>7000</v>
      </c>
      <c r="S396" s="96">
        <v>7000</v>
      </c>
      <c r="T396" s="96">
        <v>0</v>
      </c>
      <c r="U396" s="96">
        <v>0</v>
      </c>
      <c r="V396" s="96">
        <v>0</v>
      </c>
      <c r="W396" s="97">
        <v>0</v>
      </c>
    </row>
    <row r="397" spans="1:23" s="91" customFormat="1" ht="24" customHeight="1" x14ac:dyDescent="0.2">
      <c r="A397" s="92" t="s">
        <v>899</v>
      </c>
      <c r="B397" s="93">
        <v>230</v>
      </c>
      <c r="C397" s="93">
        <v>3631</v>
      </c>
      <c r="D397" s="93">
        <v>6121</v>
      </c>
      <c r="E397" s="94">
        <v>1</v>
      </c>
      <c r="F397" s="94">
        <v>4347</v>
      </c>
      <c r="G397" s="94" t="s">
        <v>390</v>
      </c>
      <c r="H397" s="95" t="s">
        <v>900</v>
      </c>
      <c r="I397" s="95" t="s">
        <v>39</v>
      </c>
      <c r="J397" s="95">
        <v>400</v>
      </c>
      <c r="K397" s="95" t="s">
        <v>142</v>
      </c>
      <c r="L397" s="94">
        <v>2011</v>
      </c>
      <c r="M397" s="94">
        <v>2020</v>
      </c>
      <c r="N397" s="96">
        <v>0</v>
      </c>
      <c r="O397" s="96">
        <v>6219318</v>
      </c>
      <c r="P397" s="96">
        <v>304212</v>
      </c>
      <c r="Q397" s="96">
        <v>5888106</v>
      </c>
      <c r="R397" s="96">
        <v>27000</v>
      </c>
      <c r="S397" s="96">
        <v>27000</v>
      </c>
      <c r="T397" s="96">
        <v>0</v>
      </c>
      <c r="U397" s="96">
        <v>0</v>
      </c>
      <c r="V397" s="96">
        <v>0</v>
      </c>
      <c r="W397" s="97">
        <v>0</v>
      </c>
    </row>
    <row r="398" spans="1:23" s="91" customFormat="1" ht="24" customHeight="1" x14ac:dyDescent="0.2">
      <c r="A398" s="92" t="s">
        <v>752</v>
      </c>
      <c r="B398" s="93">
        <v>230</v>
      </c>
      <c r="C398" s="93">
        <v>3631</v>
      </c>
      <c r="D398" s="93">
        <v>6121</v>
      </c>
      <c r="E398" s="94">
        <v>1</v>
      </c>
      <c r="F398" s="94">
        <v>4363</v>
      </c>
      <c r="G398" s="94" t="s">
        <v>390</v>
      </c>
      <c r="H398" s="95" t="s">
        <v>753</v>
      </c>
      <c r="I398" s="95" t="s">
        <v>33</v>
      </c>
      <c r="J398" s="95">
        <v>400</v>
      </c>
      <c r="K398" s="95" t="s">
        <v>142</v>
      </c>
      <c r="L398" s="94">
        <v>2018</v>
      </c>
      <c r="M398" s="94">
        <v>2020</v>
      </c>
      <c r="N398" s="96">
        <v>0</v>
      </c>
      <c r="O398" s="96">
        <v>1841906</v>
      </c>
      <c r="P398" s="96">
        <v>105028</v>
      </c>
      <c r="Q398" s="96">
        <v>86878</v>
      </c>
      <c r="R398" s="96">
        <v>1650000</v>
      </c>
      <c r="S398" s="96">
        <v>0</v>
      </c>
      <c r="T398" s="96">
        <v>1650000</v>
      </c>
      <c r="U398" s="96">
        <v>0</v>
      </c>
      <c r="V398" s="96">
        <v>0</v>
      </c>
      <c r="W398" s="97">
        <v>0</v>
      </c>
    </row>
    <row r="399" spans="1:23" s="91" customFormat="1" ht="24" customHeight="1" x14ac:dyDescent="0.2">
      <c r="A399" s="92" t="s">
        <v>754</v>
      </c>
      <c r="B399" s="93">
        <v>230</v>
      </c>
      <c r="C399" s="93">
        <v>3631</v>
      </c>
      <c r="D399" s="93">
        <v>6121</v>
      </c>
      <c r="E399" s="94">
        <v>1</v>
      </c>
      <c r="F399" s="94">
        <v>4361</v>
      </c>
      <c r="G399" s="94" t="s">
        <v>390</v>
      </c>
      <c r="H399" s="95" t="s">
        <v>755</v>
      </c>
      <c r="I399" s="95" t="s">
        <v>37</v>
      </c>
      <c r="J399" s="95">
        <v>400</v>
      </c>
      <c r="K399" s="95" t="s">
        <v>142</v>
      </c>
      <c r="L399" s="94">
        <v>2018</v>
      </c>
      <c r="M399" s="94">
        <v>2020</v>
      </c>
      <c r="N399" s="96">
        <v>0</v>
      </c>
      <c r="O399" s="96">
        <v>3095721</v>
      </c>
      <c r="P399" s="96">
        <v>146652</v>
      </c>
      <c r="Q399" s="96">
        <v>289069</v>
      </c>
      <c r="R399" s="96">
        <v>2660000</v>
      </c>
      <c r="S399" s="96">
        <v>0</v>
      </c>
      <c r="T399" s="96">
        <v>2660000</v>
      </c>
      <c r="U399" s="96">
        <v>0</v>
      </c>
      <c r="V399" s="96">
        <v>0</v>
      </c>
      <c r="W399" s="97">
        <v>0</v>
      </c>
    </row>
    <row r="400" spans="1:23" s="91" customFormat="1" ht="24" customHeight="1" x14ac:dyDescent="0.2">
      <c r="A400" s="92" t="s">
        <v>757</v>
      </c>
      <c r="B400" s="93">
        <v>230</v>
      </c>
      <c r="C400" s="93">
        <v>3631</v>
      </c>
      <c r="D400" s="93">
        <v>6121</v>
      </c>
      <c r="E400" s="94">
        <v>1</v>
      </c>
      <c r="F400" s="94">
        <v>4362</v>
      </c>
      <c r="G400" s="94" t="s">
        <v>390</v>
      </c>
      <c r="H400" s="95" t="s">
        <v>80</v>
      </c>
      <c r="I400" s="95" t="s">
        <v>37</v>
      </c>
      <c r="J400" s="95">
        <v>400</v>
      </c>
      <c r="K400" s="95" t="s">
        <v>142</v>
      </c>
      <c r="L400" s="94">
        <v>2018</v>
      </c>
      <c r="M400" s="94">
        <v>2020</v>
      </c>
      <c r="N400" s="96">
        <v>0</v>
      </c>
      <c r="O400" s="96">
        <v>3270591</v>
      </c>
      <c r="P400" s="96">
        <v>93896</v>
      </c>
      <c r="Q400" s="96">
        <v>156695</v>
      </c>
      <c r="R400" s="96">
        <v>3020000</v>
      </c>
      <c r="S400" s="96">
        <v>0</v>
      </c>
      <c r="T400" s="96">
        <v>3020000</v>
      </c>
      <c r="U400" s="96">
        <v>0</v>
      </c>
      <c r="V400" s="96">
        <v>0</v>
      </c>
      <c r="W400" s="97">
        <v>0</v>
      </c>
    </row>
    <row r="401" spans="1:23" s="91" customFormat="1" ht="24" customHeight="1" x14ac:dyDescent="0.2">
      <c r="A401" s="92" t="s">
        <v>758</v>
      </c>
      <c r="B401" s="93">
        <v>230</v>
      </c>
      <c r="C401" s="93">
        <v>3631</v>
      </c>
      <c r="D401" s="93">
        <v>6121</v>
      </c>
      <c r="E401" s="94">
        <v>1</v>
      </c>
      <c r="F401" s="94">
        <v>4357</v>
      </c>
      <c r="G401" s="94" t="s">
        <v>390</v>
      </c>
      <c r="H401" s="95" t="s">
        <v>759</v>
      </c>
      <c r="I401" s="95" t="s">
        <v>35</v>
      </c>
      <c r="J401" s="95">
        <v>400</v>
      </c>
      <c r="K401" s="95" t="s">
        <v>142</v>
      </c>
      <c r="L401" s="94">
        <v>2018</v>
      </c>
      <c r="M401" s="94">
        <v>2020</v>
      </c>
      <c r="N401" s="96">
        <v>0</v>
      </c>
      <c r="O401" s="96">
        <v>3484538</v>
      </c>
      <c r="P401" s="96">
        <v>119306</v>
      </c>
      <c r="Q401" s="96">
        <v>265232</v>
      </c>
      <c r="R401" s="96">
        <v>3100000</v>
      </c>
      <c r="S401" s="96">
        <v>0</v>
      </c>
      <c r="T401" s="96">
        <v>3100000</v>
      </c>
      <c r="U401" s="96">
        <v>0</v>
      </c>
      <c r="V401" s="96">
        <v>0</v>
      </c>
      <c r="W401" s="97">
        <v>0</v>
      </c>
    </row>
    <row r="402" spans="1:23" s="91" customFormat="1" ht="24" customHeight="1" x14ac:dyDescent="0.2">
      <c r="A402" s="92" t="s">
        <v>760</v>
      </c>
      <c r="B402" s="93">
        <v>230</v>
      </c>
      <c r="C402" s="93">
        <v>3639</v>
      </c>
      <c r="D402" s="93">
        <v>6121</v>
      </c>
      <c r="E402" s="94">
        <v>1</v>
      </c>
      <c r="F402" s="94">
        <v>8262</v>
      </c>
      <c r="G402" s="94" t="s">
        <v>390</v>
      </c>
      <c r="H402" s="95" t="s">
        <v>761</v>
      </c>
      <c r="I402" s="95" t="s">
        <v>45</v>
      </c>
      <c r="J402" s="95">
        <v>400</v>
      </c>
      <c r="K402" s="95" t="s">
        <v>142</v>
      </c>
      <c r="L402" s="94">
        <v>2020</v>
      </c>
      <c r="M402" s="94">
        <v>2020</v>
      </c>
      <c r="N402" s="96">
        <v>0</v>
      </c>
      <c r="O402" s="96">
        <v>1000000</v>
      </c>
      <c r="P402" s="96">
        <v>0</v>
      </c>
      <c r="Q402" s="96">
        <v>0</v>
      </c>
      <c r="R402" s="96">
        <v>1000000</v>
      </c>
      <c r="S402" s="96">
        <v>0</v>
      </c>
      <c r="T402" s="96">
        <v>1000000</v>
      </c>
      <c r="U402" s="96">
        <v>0</v>
      </c>
      <c r="V402" s="96">
        <v>0</v>
      </c>
      <c r="W402" s="97">
        <v>0</v>
      </c>
    </row>
    <row r="403" spans="1:23" s="91" customFormat="1" ht="24" customHeight="1" x14ac:dyDescent="0.2">
      <c r="A403" s="92" t="s">
        <v>763</v>
      </c>
      <c r="B403" s="93">
        <v>230</v>
      </c>
      <c r="C403" s="93">
        <v>3639</v>
      </c>
      <c r="D403" s="93">
        <v>6121</v>
      </c>
      <c r="E403" s="94">
        <v>1</v>
      </c>
      <c r="F403" s="94">
        <v>8006</v>
      </c>
      <c r="G403" s="94" t="s">
        <v>390</v>
      </c>
      <c r="H403" s="95" t="s">
        <v>77</v>
      </c>
      <c r="I403" s="95" t="s">
        <v>67</v>
      </c>
      <c r="J403" s="95">
        <v>400</v>
      </c>
      <c r="K403" s="95" t="s">
        <v>170</v>
      </c>
      <c r="L403" s="94">
        <v>2015</v>
      </c>
      <c r="M403" s="94">
        <v>2023</v>
      </c>
      <c r="N403" s="96">
        <v>0</v>
      </c>
      <c r="O403" s="96">
        <v>18000000</v>
      </c>
      <c r="P403" s="96">
        <v>5000000</v>
      </c>
      <c r="Q403" s="96">
        <v>2000000</v>
      </c>
      <c r="R403" s="96">
        <v>2000000</v>
      </c>
      <c r="S403" s="96">
        <v>0</v>
      </c>
      <c r="T403" s="96">
        <v>2000000</v>
      </c>
      <c r="U403" s="96">
        <v>0</v>
      </c>
      <c r="V403" s="96">
        <v>0</v>
      </c>
      <c r="W403" s="97">
        <v>0</v>
      </c>
    </row>
    <row r="404" spans="1:23" s="91" customFormat="1" ht="24" customHeight="1" x14ac:dyDescent="0.2">
      <c r="A404" s="98" t="s">
        <v>764</v>
      </c>
      <c r="B404" s="99">
        <v>230</v>
      </c>
      <c r="C404" s="99">
        <v>3639</v>
      </c>
      <c r="D404" s="99">
        <v>6121</v>
      </c>
      <c r="E404" s="100">
        <v>2</v>
      </c>
      <c r="F404" s="100">
        <v>8204</v>
      </c>
      <c r="G404" s="100" t="s">
        <v>390</v>
      </c>
      <c r="H404" s="101" t="s">
        <v>765</v>
      </c>
      <c r="I404" s="101" t="s">
        <v>39</v>
      </c>
      <c r="J404" s="101">
        <v>400</v>
      </c>
      <c r="K404" s="101" t="s">
        <v>175</v>
      </c>
      <c r="L404" s="100">
        <v>2017</v>
      </c>
      <c r="M404" s="100">
        <v>2022</v>
      </c>
      <c r="N404" s="102">
        <v>0</v>
      </c>
      <c r="O404" s="102">
        <v>504785000</v>
      </c>
      <c r="P404" s="102">
        <v>424000</v>
      </c>
      <c r="Q404" s="102">
        <v>4658000</v>
      </c>
      <c r="R404" s="102">
        <v>6713000</v>
      </c>
      <c r="S404" s="102">
        <v>1149000</v>
      </c>
      <c r="T404" s="102">
        <v>5564000</v>
      </c>
      <c r="U404" s="102">
        <v>0</v>
      </c>
      <c r="V404" s="102">
        <v>0</v>
      </c>
      <c r="W404" s="103">
        <v>0</v>
      </c>
    </row>
    <row r="405" spans="1:23" s="91" customFormat="1" ht="24" customHeight="1" x14ac:dyDescent="0.2">
      <c r="A405" s="92" t="s">
        <v>766</v>
      </c>
      <c r="B405" s="93">
        <v>230</v>
      </c>
      <c r="C405" s="93">
        <v>3639</v>
      </c>
      <c r="D405" s="93">
        <v>6121</v>
      </c>
      <c r="E405" s="94">
        <v>1</v>
      </c>
      <c r="F405" s="94">
        <v>8207</v>
      </c>
      <c r="G405" s="94" t="s">
        <v>390</v>
      </c>
      <c r="H405" s="95" t="s">
        <v>767</v>
      </c>
      <c r="I405" s="95" t="s">
        <v>768</v>
      </c>
      <c r="J405" s="95">
        <v>400</v>
      </c>
      <c r="K405" s="95" t="s">
        <v>142</v>
      </c>
      <c r="L405" s="94">
        <v>2018</v>
      </c>
      <c r="M405" s="94">
        <v>2021</v>
      </c>
      <c r="N405" s="96">
        <v>0</v>
      </c>
      <c r="O405" s="96">
        <v>6265381</v>
      </c>
      <c r="P405" s="96">
        <v>50500</v>
      </c>
      <c r="Q405" s="96">
        <v>615881</v>
      </c>
      <c r="R405" s="96">
        <v>3599000</v>
      </c>
      <c r="S405" s="96">
        <v>3599000</v>
      </c>
      <c r="T405" s="96">
        <v>0</v>
      </c>
      <c r="U405" s="96">
        <v>0</v>
      </c>
      <c r="V405" s="96">
        <v>0</v>
      </c>
      <c r="W405" s="97">
        <v>0</v>
      </c>
    </row>
    <row r="406" spans="1:23" s="91" customFormat="1" ht="24" customHeight="1" x14ac:dyDescent="0.2">
      <c r="A406" s="92" t="s">
        <v>769</v>
      </c>
      <c r="B406" s="93">
        <v>230</v>
      </c>
      <c r="C406" s="93">
        <v>3639</v>
      </c>
      <c r="D406" s="93">
        <v>6121</v>
      </c>
      <c r="E406" s="94">
        <v>1</v>
      </c>
      <c r="F406" s="94">
        <v>8249</v>
      </c>
      <c r="G406" s="94" t="s">
        <v>390</v>
      </c>
      <c r="H406" s="95" t="s">
        <v>770</v>
      </c>
      <c r="I406" s="95" t="s">
        <v>70</v>
      </c>
      <c r="J406" s="95">
        <v>400</v>
      </c>
      <c r="K406" s="95" t="s">
        <v>771</v>
      </c>
      <c r="L406" s="94">
        <v>2020</v>
      </c>
      <c r="M406" s="94">
        <v>2020</v>
      </c>
      <c r="N406" s="96">
        <v>0</v>
      </c>
      <c r="O406" s="96">
        <v>10000000</v>
      </c>
      <c r="P406" s="96">
        <v>0</v>
      </c>
      <c r="Q406" s="96">
        <v>0</v>
      </c>
      <c r="R406" s="96">
        <v>10000000</v>
      </c>
      <c r="S406" s="96">
        <v>0</v>
      </c>
      <c r="T406" s="96">
        <v>10000000</v>
      </c>
      <c r="U406" s="96">
        <v>0</v>
      </c>
      <c r="V406" s="96">
        <v>0</v>
      </c>
      <c r="W406" s="97">
        <v>0</v>
      </c>
    </row>
    <row r="407" spans="1:23" s="91" customFormat="1" ht="36" customHeight="1" x14ac:dyDescent="0.2">
      <c r="A407" s="140" t="s">
        <v>772</v>
      </c>
      <c r="B407" s="141">
        <v>230</v>
      </c>
      <c r="C407" s="141">
        <v>3639</v>
      </c>
      <c r="D407" s="141">
        <v>6121</v>
      </c>
      <c r="E407" s="142">
        <v>4</v>
      </c>
      <c r="F407" s="142">
        <v>8147</v>
      </c>
      <c r="G407" s="142" t="s">
        <v>390</v>
      </c>
      <c r="H407" s="143" t="s">
        <v>773</v>
      </c>
      <c r="I407" s="143" t="s">
        <v>44</v>
      </c>
      <c r="J407" s="143">
        <v>400</v>
      </c>
      <c r="K407" s="143" t="s">
        <v>162</v>
      </c>
      <c r="L407" s="142">
        <v>2012</v>
      </c>
      <c r="M407" s="142">
        <v>2022</v>
      </c>
      <c r="N407" s="144">
        <v>0</v>
      </c>
      <c r="O407" s="144">
        <v>63748956</v>
      </c>
      <c r="P407" s="144">
        <v>2648956</v>
      </c>
      <c r="Q407" s="144">
        <v>0</v>
      </c>
      <c r="R407" s="144">
        <v>400000</v>
      </c>
      <c r="S407" s="144">
        <v>0</v>
      </c>
      <c r="T407" s="144">
        <v>400000</v>
      </c>
      <c r="U407" s="144">
        <v>0</v>
      </c>
      <c r="V407" s="144">
        <v>0</v>
      </c>
      <c r="W407" s="145">
        <v>0</v>
      </c>
    </row>
    <row r="408" spans="1:23" s="91" customFormat="1" ht="48" customHeight="1" x14ac:dyDescent="0.2">
      <c r="A408" s="92" t="s">
        <v>762</v>
      </c>
      <c r="B408" s="93">
        <v>230</v>
      </c>
      <c r="C408" s="93">
        <v>3639</v>
      </c>
      <c r="D408" s="93">
        <v>6121</v>
      </c>
      <c r="E408" s="94">
        <v>1</v>
      </c>
      <c r="F408" s="94">
        <v>8233</v>
      </c>
      <c r="G408" s="94" t="s">
        <v>390</v>
      </c>
      <c r="H408" s="95" t="s">
        <v>774</v>
      </c>
      <c r="I408" s="95" t="s">
        <v>59</v>
      </c>
      <c r="J408" s="95">
        <v>400</v>
      </c>
      <c r="K408" s="95" t="s">
        <v>142</v>
      </c>
      <c r="L408" s="94">
        <v>2018</v>
      </c>
      <c r="M408" s="94">
        <v>2022</v>
      </c>
      <c r="N408" s="96">
        <v>0</v>
      </c>
      <c r="O408" s="96">
        <v>60176923</v>
      </c>
      <c r="P408" s="96">
        <v>263103</v>
      </c>
      <c r="Q408" s="96">
        <v>413820</v>
      </c>
      <c r="R408" s="96">
        <v>1500000</v>
      </c>
      <c r="S408" s="96">
        <v>1500000</v>
      </c>
      <c r="T408" s="96">
        <v>0</v>
      </c>
      <c r="U408" s="96">
        <v>0</v>
      </c>
      <c r="V408" s="96">
        <v>0</v>
      </c>
      <c r="W408" s="97">
        <v>0</v>
      </c>
    </row>
    <row r="409" spans="1:23" s="91" customFormat="1" ht="24" customHeight="1" x14ac:dyDescent="0.2">
      <c r="A409" s="92"/>
      <c r="B409" s="93">
        <v>230</v>
      </c>
      <c r="C409" s="93">
        <v>3639</v>
      </c>
      <c r="D409" s="93">
        <v>6142</v>
      </c>
      <c r="E409" s="94">
        <v>1</v>
      </c>
      <c r="F409" s="94">
        <v>8252</v>
      </c>
      <c r="G409" s="94" t="s">
        <v>390</v>
      </c>
      <c r="H409" s="95" t="s">
        <v>775</v>
      </c>
      <c r="I409" s="95" t="s">
        <v>40</v>
      </c>
      <c r="J409" s="95">
        <v>400</v>
      </c>
      <c r="K409" s="95"/>
      <c r="L409" s="94">
        <v>2020</v>
      </c>
      <c r="M409" s="94">
        <v>2020</v>
      </c>
      <c r="N409" s="96">
        <v>0</v>
      </c>
      <c r="O409" s="96">
        <v>1000000</v>
      </c>
      <c r="P409" s="96">
        <v>0</v>
      </c>
      <c r="Q409" s="96">
        <v>0</v>
      </c>
      <c r="R409" s="96">
        <v>1000000</v>
      </c>
      <c r="S409" s="96">
        <v>0</v>
      </c>
      <c r="T409" s="96">
        <v>1000000</v>
      </c>
      <c r="U409" s="96">
        <v>0</v>
      </c>
      <c r="V409" s="96">
        <v>0</v>
      </c>
      <c r="W409" s="97">
        <v>0</v>
      </c>
    </row>
    <row r="410" spans="1:23" s="91" customFormat="1" ht="24" customHeight="1" x14ac:dyDescent="0.2">
      <c r="A410" s="92" t="s">
        <v>776</v>
      </c>
      <c r="B410" s="93">
        <v>230</v>
      </c>
      <c r="C410" s="93">
        <v>3699</v>
      </c>
      <c r="D410" s="93">
        <v>6121</v>
      </c>
      <c r="E410" s="94">
        <v>1</v>
      </c>
      <c r="F410" s="94">
        <v>8216</v>
      </c>
      <c r="G410" s="94" t="s">
        <v>390</v>
      </c>
      <c r="H410" s="95" t="s">
        <v>777</v>
      </c>
      <c r="I410" s="95" t="s">
        <v>39</v>
      </c>
      <c r="J410" s="95">
        <v>400</v>
      </c>
      <c r="K410" s="95" t="s">
        <v>142</v>
      </c>
      <c r="L410" s="94">
        <v>2017</v>
      </c>
      <c r="M410" s="94">
        <v>2023</v>
      </c>
      <c r="N410" s="96">
        <v>0</v>
      </c>
      <c r="O410" s="96">
        <v>396373250</v>
      </c>
      <c r="P410" s="96">
        <v>0</v>
      </c>
      <c r="Q410" s="96">
        <v>8373250</v>
      </c>
      <c r="R410" s="96">
        <v>38000000</v>
      </c>
      <c r="S410" s="96">
        <v>6000000</v>
      </c>
      <c r="T410" s="96">
        <v>32000000</v>
      </c>
      <c r="U410" s="96">
        <v>0</v>
      </c>
      <c r="V410" s="96">
        <v>0</v>
      </c>
      <c r="W410" s="97">
        <v>0</v>
      </c>
    </row>
    <row r="411" spans="1:23" s="91" customFormat="1" ht="36" customHeight="1" x14ac:dyDescent="0.2">
      <c r="A411" s="92" t="s">
        <v>778</v>
      </c>
      <c r="B411" s="93">
        <v>230</v>
      </c>
      <c r="C411" s="93">
        <v>3722</v>
      </c>
      <c r="D411" s="93">
        <v>6121</v>
      </c>
      <c r="E411" s="94">
        <v>1</v>
      </c>
      <c r="F411" s="94">
        <v>826</v>
      </c>
      <c r="G411" s="94" t="s">
        <v>390</v>
      </c>
      <c r="H411" s="95" t="s">
        <v>779</v>
      </c>
      <c r="I411" s="95" t="s">
        <v>40</v>
      </c>
      <c r="J411" s="95">
        <v>400</v>
      </c>
      <c r="K411" s="95" t="s">
        <v>780</v>
      </c>
      <c r="L411" s="94">
        <v>2019</v>
      </c>
      <c r="M411" s="94">
        <v>2022</v>
      </c>
      <c r="N411" s="96">
        <v>0</v>
      </c>
      <c r="O411" s="96">
        <v>20000000</v>
      </c>
      <c r="P411" s="96">
        <v>0</v>
      </c>
      <c r="Q411" s="96">
        <v>5000000</v>
      </c>
      <c r="R411" s="96">
        <v>5000000</v>
      </c>
      <c r="S411" s="96">
        <v>0</v>
      </c>
      <c r="T411" s="96">
        <v>5000000</v>
      </c>
      <c r="U411" s="96">
        <v>0</v>
      </c>
      <c r="V411" s="96">
        <v>0</v>
      </c>
      <c r="W411" s="97">
        <v>0</v>
      </c>
    </row>
    <row r="412" spans="1:23" s="91" customFormat="1" ht="24" customHeight="1" x14ac:dyDescent="0.2">
      <c r="A412" s="92" t="s">
        <v>781</v>
      </c>
      <c r="B412" s="93">
        <v>230</v>
      </c>
      <c r="C412" s="93">
        <v>3741</v>
      </c>
      <c r="D412" s="93">
        <v>6121</v>
      </c>
      <c r="E412" s="94">
        <v>1</v>
      </c>
      <c r="F412" s="94">
        <v>5014</v>
      </c>
      <c r="G412" s="94" t="s">
        <v>390</v>
      </c>
      <c r="H412" s="95" t="s">
        <v>76</v>
      </c>
      <c r="I412" s="95" t="s">
        <v>37</v>
      </c>
      <c r="J412" s="95">
        <v>400</v>
      </c>
      <c r="K412" s="95" t="s">
        <v>442</v>
      </c>
      <c r="L412" s="94">
        <v>2012</v>
      </c>
      <c r="M412" s="94">
        <v>2022</v>
      </c>
      <c r="N412" s="96">
        <v>0</v>
      </c>
      <c r="O412" s="96">
        <v>130900560</v>
      </c>
      <c r="P412" s="96">
        <v>0</v>
      </c>
      <c r="Q412" s="96">
        <v>98014560</v>
      </c>
      <c r="R412" s="96">
        <v>4049000</v>
      </c>
      <c r="S412" s="96">
        <v>3020000</v>
      </c>
      <c r="T412" s="96">
        <v>1029000</v>
      </c>
      <c r="U412" s="96">
        <v>0</v>
      </c>
      <c r="V412" s="96">
        <v>0</v>
      </c>
      <c r="W412" s="97">
        <v>0</v>
      </c>
    </row>
    <row r="413" spans="1:23" s="91" customFormat="1" ht="24" customHeight="1" x14ac:dyDescent="0.2">
      <c r="A413" s="92" t="s">
        <v>782</v>
      </c>
      <c r="B413" s="93">
        <v>230</v>
      </c>
      <c r="C413" s="93">
        <v>3741</v>
      </c>
      <c r="D413" s="93">
        <v>6121</v>
      </c>
      <c r="E413" s="94">
        <v>1</v>
      </c>
      <c r="F413" s="94">
        <v>8222</v>
      </c>
      <c r="G413" s="94" t="s">
        <v>390</v>
      </c>
      <c r="H413" s="95" t="s">
        <v>901</v>
      </c>
      <c r="I413" s="95" t="s">
        <v>37</v>
      </c>
      <c r="J413" s="95">
        <v>400</v>
      </c>
      <c r="K413" s="95" t="s">
        <v>442</v>
      </c>
      <c r="L413" s="94">
        <v>2017</v>
      </c>
      <c r="M413" s="94">
        <v>2021</v>
      </c>
      <c r="N413" s="96">
        <v>0</v>
      </c>
      <c r="O413" s="96">
        <v>139470000</v>
      </c>
      <c r="P413" s="96">
        <v>600000</v>
      </c>
      <c r="Q413" s="96">
        <v>870000</v>
      </c>
      <c r="R413" s="96">
        <v>59000000</v>
      </c>
      <c r="S413" s="96">
        <v>0</v>
      </c>
      <c r="T413" s="96">
        <v>29000000</v>
      </c>
      <c r="U413" s="96">
        <v>30000000</v>
      </c>
      <c r="V413" s="96">
        <v>0</v>
      </c>
      <c r="W413" s="97">
        <v>0</v>
      </c>
    </row>
    <row r="414" spans="1:23" s="91" customFormat="1" ht="24" customHeight="1" x14ac:dyDescent="0.2">
      <c r="A414" s="92" t="s">
        <v>783</v>
      </c>
      <c r="B414" s="93">
        <v>230</v>
      </c>
      <c r="C414" s="93">
        <v>3741</v>
      </c>
      <c r="D414" s="93">
        <v>6121</v>
      </c>
      <c r="E414" s="94">
        <v>1</v>
      </c>
      <c r="F414" s="94">
        <v>8218</v>
      </c>
      <c r="G414" s="94" t="s">
        <v>390</v>
      </c>
      <c r="H414" s="95" t="s">
        <v>784</v>
      </c>
      <c r="I414" s="95" t="s">
        <v>37</v>
      </c>
      <c r="J414" s="95">
        <v>400</v>
      </c>
      <c r="K414" s="95" t="s">
        <v>442</v>
      </c>
      <c r="L414" s="94">
        <v>2016</v>
      </c>
      <c r="M414" s="94">
        <v>2020</v>
      </c>
      <c r="N414" s="96">
        <v>0</v>
      </c>
      <c r="O414" s="96">
        <v>41780000</v>
      </c>
      <c r="P414" s="96">
        <v>500000</v>
      </c>
      <c r="Q414" s="96">
        <v>27322000</v>
      </c>
      <c r="R414" s="96">
        <v>13958000</v>
      </c>
      <c r="S414" s="96">
        <v>0</v>
      </c>
      <c r="T414" s="96">
        <v>13958000</v>
      </c>
      <c r="U414" s="96">
        <v>0</v>
      </c>
      <c r="V414" s="96">
        <v>0</v>
      </c>
      <c r="W414" s="97">
        <v>0</v>
      </c>
    </row>
    <row r="415" spans="1:23" s="91" customFormat="1" ht="24" customHeight="1" x14ac:dyDescent="0.2">
      <c r="A415" s="92" t="s">
        <v>785</v>
      </c>
      <c r="B415" s="93">
        <v>230</v>
      </c>
      <c r="C415" s="93">
        <v>3745</v>
      </c>
      <c r="D415" s="93">
        <v>6121</v>
      </c>
      <c r="E415" s="94">
        <v>1</v>
      </c>
      <c r="F415" s="94">
        <v>8217</v>
      </c>
      <c r="G415" s="94" t="s">
        <v>390</v>
      </c>
      <c r="H415" s="95" t="s">
        <v>75</v>
      </c>
      <c r="I415" s="95" t="s">
        <v>395</v>
      </c>
      <c r="J415" s="95">
        <v>400</v>
      </c>
      <c r="K415" s="95" t="s">
        <v>173</v>
      </c>
      <c r="L415" s="94">
        <v>2016</v>
      </c>
      <c r="M415" s="94">
        <v>2023</v>
      </c>
      <c r="N415" s="96">
        <v>6600000</v>
      </c>
      <c r="O415" s="96">
        <v>38105712</v>
      </c>
      <c r="P415" s="96">
        <v>348480</v>
      </c>
      <c r="Q415" s="96">
        <v>1233232</v>
      </c>
      <c r="R415" s="96">
        <v>524000</v>
      </c>
      <c r="S415" s="96">
        <v>524000</v>
      </c>
      <c r="T415" s="96">
        <v>0</v>
      </c>
      <c r="U415" s="96">
        <v>0</v>
      </c>
      <c r="V415" s="96">
        <v>0</v>
      </c>
      <c r="W415" s="97">
        <v>0</v>
      </c>
    </row>
    <row r="416" spans="1:23" s="91" customFormat="1" ht="24" customHeight="1" x14ac:dyDescent="0.2">
      <c r="A416" s="92" t="s">
        <v>786</v>
      </c>
      <c r="B416" s="93">
        <v>230</v>
      </c>
      <c r="C416" s="93">
        <v>3745</v>
      </c>
      <c r="D416" s="93">
        <v>6121</v>
      </c>
      <c r="E416" s="94">
        <v>1</v>
      </c>
      <c r="F416" s="94">
        <v>5051</v>
      </c>
      <c r="G416" s="94" t="s">
        <v>390</v>
      </c>
      <c r="H416" s="95" t="s">
        <v>787</v>
      </c>
      <c r="I416" s="95" t="s">
        <v>45</v>
      </c>
      <c r="J416" s="95">
        <v>400</v>
      </c>
      <c r="K416" s="95"/>
      <c r="L416" s="94">
        <v>2018</v>
      </c>
      <c r="M416" s="94">
        <v>2021</v>
      </c>
      <c r="N416" s="96">
        <v>0</v>
      </c>
      <c r="O416" s="96">
        <v>5904800</v>
      </c>
      <c r="P416" s="96">
        <v>0</v>
      </c>
      <c r="Q416" s="96">
        <v>217800</v>
      </c>
      <c r="R416" s="96">
        <v>3687000</v>
      </c>
      <c r="S416" s="96">
        <v>736000</v>
      </c>
      <c r="T416" s="96">
        <v>2951000</v>
      </c>
      <c r="U416" s="96">
        <v>0</v>
      </c>
      <c r="V416" s="96">
        <v>0</v>
      </c>
      <c r="W416" s="97">
        <v>0</v>
      </c>
    </row>
    <row r="417" spans="1:23" s="91" customFormat="1" ht="24" customHeight="1" x14ac:dyDescent="0.2">
      <c r="A417" s="92" t="s">
        <v>788</v>
      </c>
      <c r="B417" s="93">
        <v>230</v>
      </c>
      <c r="C417" s="93">
        <v>3745</v>
      </c>
      <c r="D417" s="93">
        <v>6121</v>
      </c>
      <c r="E417" s="94">
        <v>1</v>
      </c>
      <c r="F417" s="94">
        <v>5047</v>
      </c>
      <c r="G417" s="94" t="s">
        <v>390</v>
      </c>
      <c r="H417" s="95" t="s">
        <v>789</v>
      </c>
      <c r="I417" s="95" t="s">
        <v>790</v>
      </c>
      <c r="J417" s="95">
        <v>400</v>
      </c>
      <c r="K417" s="95" t="s">
        <v>142</v>
      </c>
      <c r="L417" s="94">
        <v>2018</v>
      </c>
      <c r="M417" s="94">
        <v>2021</v>
      </c>
      <c r="N417" s="96">
        <v>0</v>
      </c>
      <c r="O417" s="96">
        <v>18291877</v>
      </c>
      <c r="P417" s="96">
        <v>127277</v>
      </c>
      <c r="Q417" s="96">
        <v>314600</v>
      </c>
      <c r="R417" s="96">
        <v>850000</v>
      </c>
      <c r="S417" s="96">
        <v>850000</v>
      </c>
      <c r="T417" s="96">
        <v>0</v>
      </c>
      <c r="U417" s="96">
        <v>0</v>
      </c>
      <c r="V417" s="96">
        <v>0</v>
      </c>
      <c r="W417" s="97">
        <v>0</v>
      </c>
    </row>
    <row r="418" spans="1:23" s="91" customFormat="1" ht="24" customHeight="1" x14ac:dyDescent="0.2">
      <c r="A418" s="98" t="s">
        <v>791</v>
      </c>
      <c r="B418" s="99">
        <v>230</v>
      </c>
      <c r="C418" s="99">
        <v>3745</v>
      </c>
      <c r="D418" s="99">
        <v>6121</v>
      </c>
      <c r="E418" s="100">
        <v>2</v>
      </c>
      <c r="F418" s="100">
        <v>5052</v>
      </c>
      <c r="G418" s="100" t="s">
        <v>390</v>
      </c>
      <c r="H418" s="101" t="s">
        <v>792</v>
      </c>
      <c r="I418" s="101" t="s">
        <v>33</v>
      </c>
      <c r="J418" s="101">
        <v>400</v>
      </c>
      <c r="K418" s="101" t="s">
        <v>169</v>
      </c>
      <c r="L418" s="100">
        <v>2019</v>
      </c>
      <c r="M418" s="100">
        <v>2021</v>
      </c>
      <c r="N418" s="102">
        <v>0</v>
      </c>
      <c r="O418" s="102">
        <v>5811750</v>
      </c>
      <c r="P418" s="102">
        <v>0</v>
      </c>
      <c r="Q418" s="102">
        <v>211750</v>
      </c>
      <c r="R418" s="102">
        <v>600000</v>
      </c>
      <c r="S418" s="102">
        <v>600000</v>
      </c>
      <c r="T418" s="102">
        <v>0</v>
      </c>
      <c r="U418" s="102">
        <v>0</v>
      </c>
      <c r="V418" s="102">
        <v>0</v>
      </c>
      <c r="W418" s="103">
        <v>0</v>
      </c>
    </row>
    <row r="419" spans="1:23" s="91" customFormat="1" ht="24" customHeight="1" x14ac:dyDescent="0.2">
      <c r="A419" s="98" t="s">
        <v>793</v>
      </c>
      <c r="B419" s="99">
        <v>230</v>
      </c>
      <c r="C419" s="99">
        <v>3745</v>
      </c>
      <c r="D419" s="99">
        <v>6121</v>
      </c>
      <c r="E419" s="100">
        <v>2</v>
      </c>
      <c r="F419" s="100">
        <v>8212</v>
      </c>
      <c r="G419" s="100" t="s">
        <v>390</v>
      </c>
      <c r="H419" s="101" t="s">
        <v>794</v>
      </c>
      <c r="I419" s="101" t="s">
        <v>756</v>
      </c>
      <c r="J419" s="101">
        <v>400</v>
      </c>
      <c r="K419" s="101" t="s">
        <v>142</v>
      </c>
      <c r="L419" s="100">
        <v>2018</v>
      </c>
      <c r="M419" s="100">
        <v>2023</v>
      </c>
      <c r="N419" s="102">
        <v>0</v>
      </c>
      <c r="O419" s="102">
        <v>108388887</v>
      </c>
      <c r="P419" s="102">
        <v>95485</v>
      </c>
      <c r="Q419" s="102">
        <v>0</v>
      </c>
      <c r="R419" s="102">
        <v>4750000</v>
      </c>
      <c r="S419" s="102">
        <v>1000000</v>
      </c>
      <c r="T419" s="102">
        <v>3750000</v>
      </c>
      <c r="U419" s="102">
        <v>0</v>
      </c>
      <c r="V419" s="102">
        <v>0</v>
      </c>
      <c r="W419" s="103">
        <v>0</v>
      </c>
    </row>
    <row r="420" spans="1:23" s="91" customFormat="1" ht="24" customHeight="1" x14ac:dyDescent="0.2">
      <c r="A420" s="92" t="s">
        <v>795</v>
      </c>
      <c r="B420" s="93">
        <v>230</v>
      </c>
      <c r="C420" s="93">
        <v>3745</v>
      </c>
      <c r="D420" s="93">
        <v>6121</v>
      </c>
      <c r="E420" s="94">
        <v>1</v>
      </c>
      <c r="F420" s="94">
        <v>5050</v>
      </c>
      <c r="G420" s="94" t="s">
        <v>390</v>
      </c>
      <c r="H420" s="95" t="s">
        <v>796</v>
      </c>
      <c r="I420" s="95" t="s">
        <v>39</v>
      </c>
      <c r="J420" s="95">
        <v>400</v>
      </c>
      <c r="K420" s="95"/>
      <c r="L420" s="94">
        <v>2018</v>
      </c>
      <c r="M420" s="94">
        <v>2021</v>
      </c>
      <c r="N420" s="96">
        <v>0</v>
      </c>
      <c r="O420" s="96">
        <v>3318112</v>
      </c>
      <c r="P420" s="96">
        <v>0</v>
      </c>
      <c r="Q420" s="96">
        <v>178112</v>
      </c>
      <c r="R420" s="96">
        <v>1560000</v>
      </c>
      <c r="S420" s="96">
        <v>428000</v>
      </c>
      <c r="T420" s="96">
        <v>1132000</v>
      </c>
      <c r="U420" s="96">
        <v>0</v>
      </c>
      <c r="V420" s="96">
        <v>0</v>
      </c>
      <c r="W420" s="97">
        <v>0</v>
      </c>
    </row>
    <row r="421" spans="1:23" s="91" customFormat="1" ht="24" customHeight="1" x14ac:dyDescent="0.2">
      <c r="A421" s="92" t="s">
        <v>797</v>
      </c>
      <c r="B421" s="93">
        <v>230</v>
      </c>
      <c r="C421" s="93">
        <v>3745</v>
      </c>
      <c r="D421" s="93">
        <v>6121</v>
      </c>
      <c r="E421" s="94">
        <v>1</v>
      </c>
      <c r="F421" s="94">
        <v>5045</v>
      </c>
      <c r="G421" s="94" t="s">
        <v>390</v>
      </c>
      <c r="H421" s="95" t="s">
        <v>798</v>
      </c>
      <c r="I421" s="95" t="s">
        <v>39</v>
      </c>
      <c r="J421" s="95">
        <v>400</v>
      </c>
      <c r="K421" s="95" t="s">
        <v>142</v>
      </c>
      <c r="L421" s="94">
        <v>2018</v>
      </c>
      <c r="M421" s="94">
        <v>2020</v>
      </c>
      <c r="N421" s="96">
        <v>0</v>
      </c>
      <c r="O421" s="96">
        <v>13252283</v>
      </c>
      <c r="P421" s="96">
        <v>209390</v>
      </c>
      <c r="Q421" s="96">
        <v>1820893</v>
      </c>
      <c r="R421" s="96">
        <v>11222000</v>
      </c>
      <c r="S421" s="96">
        <v>5062000</v>
      </c>
      <c r="T421" s="96">
        <v>6160000</v>
      </c>
      <c r="U421" s="96">
        <v>0</v>
      </c>
      <c r="V421" s="96">
        <v>0</v>
      </c>
      <c r="W421" s="97">
        <v>0</v>
      </c>
    </row>
    <row r="422" spans="1:23" s="91" customFormat="1" ht="24" customHeight="1" x14ac:dyDescent="0.2">
      <c r="A422" s="92" t="s">
        <v>799</v>
      </c>
      <c r="B422" s="93">
        <v>230</v>
      </c>
      <c r="C422" s="93">
        <v>3745</v>
      </c>
      <c r="D422" s="93">
        <v>6121</v>
      </c>
      <c r="E422" s="94">
        <v>1</v>
      </c>
      <c r="F422" s="94">
        <v>5053</v>
      </c>
      <c r="G422" s="94" t="s">
        <v>390</v>
      </c>
      <c r="H422" s="95" t="s">
        <v>800</v>
      </c>
      <c r="I422" s="95" t="s">
        <v>33</v>
      </c>
      <c r="J422" s="95">
        <v>400</v>
      </c>
      <c r="K422" s="95"/>
      <c r="L422" s="94">
        <v>2019</v>
      </c>
      <c r="M422" s="94">
        <v>2021</v>
      </c>
      <c r="N422" s="96">
        <v>0</v>
      </c>
      <c r="O422" s="96">
        <v>11170000</v>
      </c>
      <c r="P422" s="96">
        <v>0</v>
      </c>
      <c r="Q422" s="96">
        <v>200000</v>
      </c>
      <c r="R422" s="96">
        <v>970000</v>
      </c>
      <c r="S422" s="96">
        <v>970000</v>
      </c>
      <c r="T422" s="96">
        <v>0</v>
      </c>
      <c r="U422" s="96">
        <v>0</v>
      </c>
      <c r="V422" s="96">
        <v>0</v>
      </c>
      <c r="W422" s="97">
        <v>0</v>
      </c>
    </row>
    <row r="423" spans="1:23" s="91" customFormat="1" ht="24" customHeight="1" x14ac:dyDescent="0.2">
      <c r="A423" s="92" t="s">
        <v>802</v>
      </c>
      <c r="B423" s="93">
        <v>230</v>
      </c>
      <c r="C423" s="93">
        <v>4357</v>
      </c>
      <c r="D423" s="93">
        <v>6121</v>
      </c>
      <c r="E423" s="94">
        <v>1</v>
      </c>
      <c r="F423" s="94">
        <v>6027</v>
      </c>
      <c r="G423" s="94" t="s">
        <v>390</v>
      </c>
      <c r="H423" s="95" t="s">
        <v>74</v>
      </c>
      <c r="I423" s="95" t="s">
        <v>803</v>
      </c>
      <c r="J423" s="95">
        <v>400</v>
      </c>
      <c r="K423" s="95" t="s">
        <v>142</v>
      </c>
      <c r="L423" s="94">
        <v>2018</v>
      </c>
      <c r="M423" s="94">
        <v>2020</v>
      </c>
      <c r="N423" s="96">
        <v>0</v>
      </c>
      <c r="O423" s="96">
        <v>3673013</v>
      </c>
      <c r="P423" s="96">
        <v>69696</v>
      </c>
      <c r="Q423" s="96">
        <v>616317</v>
      </c>
      <c r="R423" s="96">
        <v>2987000</v>
      </c>
      <c r="S423" s="96">
        <v>2987000</v>
      </c>
      <c r="T423" s="96">
        <v>0</v>
      </c>
      <c r="U423" s="96">
        <v>0</v>
      </c>
      <c r="V423" s="96">
        <v>0</v>
      </c>
      <c r="W423" s="97">
        <v>0</v>
      </c>
    </row>
    <row r="424" spans="1:23" s="91" customFormat="1" ht="24" customHeight="1" x14ac:dyDescent="0.2">
      <c r="A424" s="92" t="s">
        <v>804</v>
      </c>
      <c r="B424" s="93">
        <v>230</v>
      </c>
      <c r="C424" s="93">
        <v>4357</v>
      </c>
      <c r="D424" s="93">
        <v>6121</v>
      </c>
      <c r="E424" s="94">
        <v>1</v>
      </c>
      <c r="F424" s="94">
        <v>6036</v>
      </c>
      <c r="G424" s="94" t="s">
        <v>390</v>
      </c>
      <c r="H424" s="95" t="s">
        <v>73</v>
      </c>
      <c r="I424" s="95" t="s">
        <v>37</v>
      </c>
      <c r="J424" s="95">
        <v>400</v>
      </c>
      <c r="K424" s="95" t="s">
        <v>345</v>
      </c>
      <c r="L424" s="94">
        <v>2019</v>
      </c>
      <c r="M424" s="94">
        <v>2020</v>
      </c>
      <c r="N424" s="96">
        <v>0</v>
      </c>
      <c r="O424" s="96">
        <v>1916000</v>
      </c>
      <c r="P424" s="96">
        <v>0</v>
      </c>
      <c r="Q424" s="96">
        <v>110000</v>
      </c>
      <c r="R424" s="96">
        <v>1806000</v>
      </c>
      <c r="S424" s="96">
        <v>1014000</v>
      </c>
      <c r="T424" s="96">
        <v>792000</v>
      </c>
      <c r="U424" s="96">
        <v>0</v>
      </c>
      <c r="V424" s="96">
        <v>0</v>
      </c>
      <c r="W424" s="97">
        <v>0</v>
      </c>
    </row>
    <row r="425" spans="1:23" s="91" customFormat="1" ht="24" customHeight="1" x14ac:dyDescent="0.2">
      <c r="A425" s="92" t="s">
        <v>805</v>
      </c>
      <c r="B425" s="93">
        <v>230</v>
      </c>
      <c r="C425" s="93">
        <v>4357</v>
      </c>
      <c r="D425" s="93">
        <v>6121</v>
      </c>
      <c r="E425" s="94">
        <v>1</v>
      </c>
      <c r="F425" s="94">
        <v>6050</v>
      </c>
      <c r="G425" s="94" t="s">
        <v>390</v>
      </c>
      <c r="H425" s="95" t="s">
        <v>806</v>
      </c>
      <c r="I425" s="95" t="s">
        <v>807</v>
      </c>
      <c r="J425" s="95">
        <v>400</v>
      </c>
      <c r="K425" s="95" t="s">
        <v>345</v>
      </c>
      <c r="L425" s="94">
        <v>2017</v>
      </c>
      <c r="M425" s="94">
        <v>2020</v>
      </c>
      <c r="N425" s="96">
        <v>42514402</v>
      </c>
      <c r="O425" s="96">
        <v>43924940</v>
      </c>
      <c r="P425" s="96">
        <v>624646</v>
      </c>
      <c r="Q425" s="96">
        <v>12304295</v>
      </c>
      <c r="R425" s="96">
        <v>30996000</v>
      </c>
      <c r="S425" s="96">
        <v>1043000</v>
      </c>
      <c r="T425" s="96">
        <v>0</v>
      </c>
      <c r="U425" s="96">
        <v>29953000</v>
      </c>
      <c r="V425" s="96">
        <v>0</v>
      </c>
      <c r="W425" s="97">
        <v>0</v>
      </c>
    </row>
    <row r="426" spans="1:23" s="91" customFormat="1" ht="24" customHeight="1" x14ac:dyDescent="0.2">
      <c r="A426" s="92" t="s">
        <v>808</v>
      </c>
      <c r="B426" s="93">
        <v>230</v>
      </c>
      <c r="C426" s="93">
        <v>4357</v>
      </c>
      <c r="D426" s="93">
        <v>6121</v>
      </c>
      <c r="E426" s="94">
        <v>1</v>
      </c>
      <c r="F426" s="94">
        <v>6049</v>
      </c>
      <c r="G426" s="94" t="s">
        <v>390</v>
      </c>
      <c r="H426" s="95" t="s">
        <v>809</v>
      </c>
      <c r="I426" s="95" t="s">
        <v>810</v>
      </c>
      <c r="J426" s="95">
        <v>400</v>
      </c>
      <c r="K426" s="95" t="s">
        <v>345</v>
      </c>
      <c r="L426" s="94">
        <v>2017</v>
      </c>
      <c r="M426" s="94">
        <v>2021</v>
      </c>
      <c r="N426" s="96">
        <v>65474707</v>
      </c>
      <c r="O426" s="96">
        <v>81474972</v>
      </c>
      <c r="P426" s="96">
        <v>862970</v>
      </c>
      <c r="Q426" s="96">
        <v>6401458</v>
      </c>
      <c r="R426" s="96">
        <v>69332000</v>
      </c>
      <c r="S426" s="96">
        <v>6976000</v>
      </c>
      <c r="T426" s="96">
        <v>30000000</v>
      </c>
      <c r="U426" s="96">
        <v>32356000</v>
      </c>
      <c r="V426" s="96">
        <v>0</v>
      </c>
      <c r="W426" s="97">
        <v>0</v>
      </c>
    </row>
    <row r="427" spans="1:23" s="91" customFormat="1" ht="24" customHeight="1" x14ac:dyDescent="0.2">
      <c r="A427" s="92" t="s">
        <v>811</v>
      </c>
      <c r="B427" s="93">
        <v>230</v>
      </c>
      <c r="C427" s="93">
        <v>4357</v>
      </c>
      <c r="D427" s="93">
        <v>6121</v>
      </c>
      <c r="E427" s="94">
        <v>1</v>
      </c>
      <c r="F427" s="94">
        <v>6056</v>
      </c>
      <c r="G427" s="94" t="s">
        <v>390</v>
      </c>
      <c r="H427" s="95" t="s">
        <v>812</v>
      </c>
      <c r="I427" s="95" t="s">
        <v>813</v>
      </c>
      <c r="J427" s="95">
        <v>400</v>
      </c>
      <c r="K427" s="95" t="s">
        <v>332</v>
      </c>
      <c r="L427" s="94">
        <v>2018</v>
      </c>
      <c r="M427" s="94">
        <v>2020</v>
      </c>
      <c r="N427" s="96">
        <v>0</v>
      </c>
      <c r="O427" s="96">
        <v>1885520</v>
      </c>
      <c r="P427" s="96">
        <v>89540</v>
      </c>
      <c r="Q427" s="96">
        <v>45980</v>
      </c>
      <c r="R427" s="96">
        <v>1750000</v>
      </c>
      <c r="S427" s="96">
        <v>1750000</v>
      </c>
      <c r="T427" s="96">
        <v>0</v>
      </c>
      <c r="U427" s="96">
        <v>0</v>
      </c>
      <c r="V427" s="96">
        <v>0</v>
      </c>
      <c r="W427" s="97">
        <v>0</v>
      </c>
    </row>
    <row r="428" spans="1:23" s="91" customFormat="1" ht="24" customHeight="1" x14ac:dyDescent="0.2">
      <c r="A428" s="98" t="s">
        <v>814</v>
      </c>
      <c r="B428" s="99">
        <v>230</v>
      </c>
      <c r="C428" s="99">
        <v>4357</v>
      </c>
      <c r="D428" s="99">
        <v>6121</v>
      </c>
      <c r="E428" s="100">
        <v>2</v>
      </c>
      <c r="F428" s="100">
        <v>6060</v>
      </c>
      <c r="G428" s="100" t="s">
        <v>390</v>
      </c>
      <c r="H428" s="101" t="s">
        <v>815</v>
      </c>
      <c r="I428" s="101" t="s">
        <v>33</v>
      </c>
      <c r="J428" s="101">
        <v>400</v>
      </c>
      <c r="K428" s="101" t="s">
        <v>329</v>
      </c>
      <c r="L428" s="100">
        <v>2020</v>
      </c>
      <c r="M428" s="100">
        <v>2020</v>
      </c>
      <c r="N428" s="102">
        <v>0</v>
      </c>
      <c r="O428" s="102">
        <v>1500000</v>
      </c>
      <c r="P428" s="102">
        <v>0</v>
      </c>
      <c r="Q428" s="102">
        <v>0</v>
      </c>
      <c r="R428" s="102">
        <v>1500000</v>
      </c>
      <c r="S428" s="102">
        <v>0</v>
      </c>
      <c r="T428" s="102">
        <v>1500000</v>
      </c>
      <c r="U428" s="102">
        <v>0</v>
      </c>
      <c r="V428" s="102">
        <v>0</v>
      </c>
      <c r="W428" s="103">
        <v>0</v>
      </c>
    </row>
    <row r="429" spans="1:23" s="91" customFormat="1" ht="24" customHeight="1" x14ac:dyDescent="0.2">
      <c r="A429" s="140" t="s">
        <v>902</v>
      </c>
      <c r="B429" s="141">
        <v>230</v>
      </c>
      <c r="C429" s="141">
        <v>4357</v>
      </c>
      <c r="D429" s="141">
        <v>6121</v>
      </c>
      <c r="E429" s="142">
        <v>4</v>
      </c>
      <c r="F429" s="142">
        <v>6051</v>
      </c>
      <c r="G429" s="142" t="s">
        <v>390</v>
      </c>
      <c r="H429" s="143" t="s">
        <v>903</v>
      </c>
      <c r="I429" s="143" t="s">
        <v>33</v>
      </c>
      <c r="J429" s="143">
        <v>400</v>
      </c>
      <c r="K429" s="143" t="s">
        <v>322</v>
      </c>
      <c r="L429" s="142">
        <v>2019</v>
      </c>
      <c r="M429" s="142">
        <v>2020</v>
      </c>
      <c r="N429" s="144">
        <v>0</v>
      </c>
      <c r="O429" s="144">
        <v>1176000</v>
      </c>
      <c r="P429" s="144">
        <v>0</v>
      </c>
      <c r="Q429" s="144">
        <v>759000</v>
      </c>
      <c r="R429" s="144">
        <v>417000</v>
      </c>
      <c r="S429" s="144">
        <v>417000</v>
      </c>
      <c r="T429" s="144">
        <v>0</v>
      </c>
      <c r="U429" s="144">
        <v>0</v>
      </c>
      <c r="V429" s="144">
        <v>0</v>
      </c>
      <c r="W429" s="145">
        <v>0</v>
      </c>
    </row>
    <row r="430" spans="1:23" s="91" customFormat="1" ht="24" customHeight="1" x14ac:dyDescent="0.2">
      <c r="A430" s="92" t="s">
        <v>816</v>
      </c>
      <c r="B430" s="93">
        <v>230</v>
      </c>
      <c r="C430" s="93">
        <v>4357</v>
      </c>
      <c r="D430" s="93">
        <v>6121</v>
      </c>
      <c r="E430" s="94">
        <v>1</v>
      </c>
      <c r="F430" s="94">
        <v>6045</v>
      </c>
      <c r="G430" s="94" t="s">
        <v>390</v>
      </c>
      <c r="H430" s="95" t="s">
        <v>817</v>
      </c>
      <c r="I430" s="95" t="s">
        <v>45</v>
      </c>
      <c r="J430" s="95">
        <v>400</v>
      </c>
      <c r="K430" s="95" t="s">
        <v>142</v>
      </c>
      <c r="L430" s="94">
        <v>2015</v>
      </c>
      <c r="M430" s="94">
        <v>2022</v>
      </c>
      <c r="N430" s="96">
        <v>0</v>
      </c>
      <c r="O430" s="96">
        <v>368771689</v>
      </c>
      <c r="P430" s="96">
        <v>4204689</v>
      </c>
      <c r="Q430" s="96">
        <v>376000</v>
      </c>
      <c r="R430" s="96">
        <v>14191000</v>
      </c>
      <c r="S430" s="96">
        <v>2569000</v>
      </c>
      <c r="T430" s="96">
        <v>1622000</v>
      </c>
      <c r="U430" s="96">
        <v>10000000</v>
      </c>
      <c r="V430" s="96">
        <v>0</v>
      </c>
      <c r="W430" s="97">
        <v>0</v>
      </c>
    </row>
    <row r="431" spans="1:23" s="91" customFormat="1" ht="24" customHeight="1" x14ac:dyDescent="0.2">
      <c r="A431" s="98" t="s">
        <v>801</v>
      </c>
      <c r="B431" s="99">
        <v>230</v>
      </c>
      <c r="C431" s="99">
        <v>4357</v>
      </c>
      <c r="D431" s="99">
        <v>6121</v>
      </c>
      <c r="E431" s="100">
        <v>2</v>
      </c>
      <c r="F431" s="100">
        <v>6061</v>
      </c>
      <c r="G431" s="100" t="s">
        <v>390</v>
      </c>
      <c r="H431" s="101" t="s">
        <v>937</v>
      </c>
      <c r="I431" s="101" t="s">
        <v>33</v>
      </c>
      <c r="J431" s="101">
        <v>400</v>
      </c>
      <c r="K431" s="101" t="s">
        <v>322</v>
      </c>
      <c r="L431" s="100">
        <v>2020</v>
      </c>
      <c r="M431" s="100">
        <v>2020</v>
      </c>
      <c r="N431" s="102">
        <v>0</v>
      </c>
      <c r="O431" s="102">
        <v>1500000</v>
      </c>
      <c r="P431" s="102">
        <v>0</v>
      </c>
      <c r="Q431" s="102">
        <v>0</v>
      </c>
      <c r="R431" s="102">
        <v>1500000</v>
      </c>
      <c r="S431" s="102">
        <v>0</v>
      </c>
      <c r="T431" s="102">
        <v>1500000</v>
      </c>
      <c r="U431" s="102">
        <v>0</v>
      </c>
      <c r="V431" s="102">
        <v>0</v>
      </c>
      <c r="W431" s="103">
        <v>0</v>
      </c>
    </row>
    <row r="432" spans="1:23" s="91" customFormat="1" ht="24" customHeight="1" x14ac:dyDescent="0.2">
      <c r="A432" s="92" t="s">
        <v>904</v>
      </c>
      <c r="B432" s="93">
        <v>230</v>
      </c>
      <c r="C432" s="93">
        <v>4357</v>
      </c>
      <c r="D432" s="93">
        <v>6121</v>
      </c>
      <c r="E432" s="94">
        <v>1</v>
      </c>
      <c r="F432" s="94">
        <v>6062</v>
      </c>
      <c r="G432" s="94" t="s">
        <v>390</v>
      </c>
      <c r="H432" s="95" t="s">
        <v>905</v>
      </c>
      <c r="I432" s="95" t="s">
        <v>61</v>
      </c>
      <c r="J432" s="95">
        <v>400</v>
      </c>
      <c r="K432" s="95" t="s">
        <v>353</v>
      </c>
      <c r="L432" s="94">
        <v>2019</v>
      </c>
      <c r="M432" s="94">
        <v>2020</v>
      </c>
      <c r="N432" s="96">
        <v>0</v>
      </c>
      <c r="O432" s="96">
        <v>896000</v>
      </c>
      <c r="P432" s="96">
        <v>0</v>
      </c>
      <c r="Q432" s="96">
        <v>0</v>
      </c>
      <c r="R432" s="96">
        <v>896000</v>
      </c>
      <c r="S432" s="96">
        <v>896000</v>
      </c>
      <c r="T432" s="96">
        <v>0</v>
      </c>
      <c r="U432" s="96">
        <v>0</v>
      </c>
      <c r="V432" s="96">
        <v>0</v>
      </c>
      <c r="W432" s="97">
        <v>0</v>
      </c>
    </row>
    <row r="433" spans="1:23" s="91" customFormat="1" ht="24" customHeight="1" x14ac:dyDescent="0.2">
      <c r="A433" s="140" t="s">
        <v>906</v>
      </c>
      <c r="B433" s="141">
        <v>230</v>
      </c>
      <c r="C433" s="141">
        <v>4357</v>
      </c>
      <c r="D433" s="141">
        <v>6121</v>
      </c>
      <c r="E433" s="142">
        <v>3</v>
      </c>
      <c r="F433" s="142">
        <v>6035</v>
      </c>
      <c r="G433" s="142" t="s">
        <v>390</v>
      </c>
      <c r="H433" s="143" t="s">
        <v>907</v>
      </c>
      <c r="I433" s="143" t="s">
        <v>61</v>
      </c>
      <c r="J433" s="143">
        <v>400</v>
      </c>
      <c r="K433" s="143" t="s">
        <v>342</v>
      </c>
      <c r="L433" s="142">
        <v>2019</v>
      </c>
      <c r="M433" s="142">
        <v>2020</v>
      </c>
      <c r="N433" s="144">
        <v>0</v>
      </c>
      <c r="O433" s="144">
        <v>1644000</v>
      </c>
      <c r="P433" s="144">
        <v>0</v>
      </c>
      <c r="Q433" s="144">
        <v>105000</v>
      </c>
      <c r="R433" s="144">
        <v>1539000</v>
      </c>
      <c r="S433" s="144">
        <v>689000</v>
      </c>
      <c r="T433" s="144">
        <v>850000</v>
      </c>
      <c r="U433" s="144">
        <v>0</v>
      </c>
      <c r="V433" s="144">
        <v>0</v>
      </c>
      <c r="W433" s="145">
        <v>0</v>
      </c>
    </row>
    <row r="434" spans="1:23" s="91" customFormat="1" ht="24" customHeight="1" x14ac:dyDescent="0.2">
      <c r="A434" s="98" t="s">
        <v>818</v>
      </c>
      <c r="B434" s="99">
        <v>230</v>
      </c>
      <c r="C434" s="99">
        <v>4357</v>
      </c>
      <c r="D434" s="99">
        <v>6121</v>
      </c>
      <c r="E434" s="100">
        <v>2</v>
      </c>
      <c r="F434" s="100">
        <v>6055</v>
      </c>
      <c r="G434" s="100" t="s">
        <v>390</v>
      </c>
      <c r="H434" s="101" t="s">
        <v>819</v>
      </c>
      <c r="I434" s="101" t="s">
        <v>33</v>
      </c>
      <c r="J434" s="101">
        <v>400</v>
      </c>
      <c r="K434" s="101" t="s">
        <v>329</v>
      </c>
      <c r="L434" s="100">
        <v>2019</v>
      </c>
      <c r="M434" s="100">
        <v>2020</v>
      </c>
      <c r="N434" s="102">
        <v>0</v>
      </c>
      <c r="O434" s="102">
        <v>1799690</v>
      </c>
      <c r="P434" s="102">
        <v>0</v>
      </c>
      <c r="Q434" s="102">
        <v>107690</v>
      </c>
      <c r="R434" s="102">
        <v>1692000</v>
      </c>
      <c r="S434" s="102">
        <v>1692000</v>
      </c>
      <c r="T434" s="102">
        <v>0</v>
      </c>
      <c r="U434" s="102">
        <v>0</v>
      </c>
      <c r="V434" s="102">
        <v>0</v>
      </c>
      <c r="W434" s="103">
        <v>0</v>
      </c>
    </row>
    <row r="435" spans="1:23" s="91" customFormat="1" ht="24" customHeight="1" x14ac:dyDescent="0.2">
      <c r="A435" s="92" t="s">
        <v>820</v>
      </c>
      <c r="B435" s="93">
        <v>230</v>
      </c>
      <c r="C435" s="93">
        <v>4357</v>
      </c>
      <c r="D435" s="93">
        <v>6121</v>
      </c>
      <c r="E435" s="94">
        <v>1</v>
      </c>
      <c r="F435" s="94">
        <v>6032</v>
      </c>
      <c r="G435" s="94" t="s">
        <v>390</v>
      </c>
      <c r="H435" s="95" t="s">
        <v>821</v>
      </c>
      <c r="I435" s="95" t="s">
        <v>33</v>
      </c>
      <c r="J435" s="95">
        <v>400</v>
      </c>
      <c r="K435" s="95" t="s">
        <v>329</v>
      </c>
      <c r="L435" s="94">
        <v>2012</v>
      </c>
      <c r="M435" s="94">
        <v>2023</v>
      </c>
      <c r="N435" s="96">
        <v>0</v>
      </c>
      <c r="O435" s="96">
        <v>218031360</v>
      </c>
      <c r="P435" s="96">
        <v>0</v>
      </c>
      <c r="Q435" s="96">
        <v>4902000</v>
      </c>
      <c r="R435" s="96">
        <v>7907000</v>
      </c>
      <c r="S435" s="96">
        <v>2904000</v>
      </c>
      <c r="T435" s="96">
        <v>5003000</v>
      </c>
      <c r="U435" s="96">
        <v>0</v>
      </c>
      <c r="V435" s="96">
        <v>0</v>
      </c>
      <c r="W435" s="97">
        <v>0</v>
      </c>
    </row>
    <row r="436" spans="1:23" s="91" customFormat="1" ht="24" customHeight="1" x14ac:dyDescent="0.2">
      <c r="A436" s="92" t="s">
        <v>822</v>
      </c>
      <c r="B436" s="93">
        <v>230</v>
      </c>
      <c r="C436" s="93">
        <v>4357</v>
      </c>
      <c r="D436" s="93">
        <v>6121</v>
      </c>
      <c r="E436" s="94">
        <v>1</v>
      </c>
      <c r="F436" s="94">
        <v>6042</v>
      </c>
      <c r="G436" s="94" t="s">
        <v>390</v>
      </c>
      <c r="H436" s="95" t="s">
        <v>72</v>
      </c>
      <c r="I436" s="95" t="s">
        <v>33</v>
      </c>
      <c r="J436" s="95">
        <v>400</v>
      </c>
      <c r="K436" s="95" t="s">
        <v>322</v>
      </c>
      <c r="L436" s="94">
        <v>2014</v>
      </c>
      <c r="M436" s="94">
        <v>2020</v>
      </c>
      <c r="N436" s="96">
        <v>0</v>
      </c>
      <c r="O436" s="96">
        <v>14998520</v>
      </c>
      <c r="P436" s="96">
        <v>256520</v>
      </c>
      <c r="Q436" s="96">
        <v>5000000</v>
      </c>
      <c r="R436" s="96">
        <v>9742000</v>
      </c>
      <c r="S436" s="96">
        <v>9742000</v>
      </c>
      <c r="T436" s="96">
        <v>0</v>
      </c>
      <c r="U436" s="96">
        <v>0</v>
      </c>
      <c r="V436" s="96">
        <v>0</v>
      </c>
      <c r="W436" s="97">
        <v>0</v>
      </c>
    </row>
    <row r="437" spans="1:23" s="91" customFormat="1" ht="24" customHeight="1" x14ac:dyDescent="0.2">
      <c r="A437" s="92" t="s">
        <v>823</v>
      </c>
      <c r="B437" s="93">
        <v>230</v>
      </c>
      <c r="C437" s="93">
        <v>5522</v>
      </c>
      <c r="D437" s="93">
        <v>6121</v>
      </c>
      <c r="E437" s="94">
        <v>1</v>
      </c>
      <c r="F437" s="94">
        <v>8253</v>
      </c>
      <c r="G437" s="94" t="s">
        <v>390</v>
      </c>
      <c r="H437" s="95" t="s">
        <v>824</v>
      </c>
      <c r="I437" s="95" t="s">
        <v>34</v>
      </c>
      <c r="J437" s="95">
        <v>400</v>
      </c>
      <c r="K437" s="95" t="s">
        <v>172</v>
      </c>
      <c r="L437" s="94">
        <v>2014</v>
      </c>
      <c r="M437" s="94">
        <v>2020</v>
      </c>
      <c r="N437" s="96">
        <v>6750000</v>
      </c>
      <c r="O437" s="96">
        <v>28638000</v>
      </c>
      <c r="P437" s="96">
        <v>0</v>
      </c>
      <c r="Q437" s="96">
        <v>50000</v>
      </c>
      <c r="R437" s="96">
        <v>28588000</v>
      </c>
      <c r="S437" s="96">
        <v>5447000</v>
      </c>
      <c r="T437" s="96">
        <v>14160000</v>
      </c>
      <c r="U437" s="96">
        <v>6750000</v>
      </c>
      <c r="V437" s="96">
        <v>0</v>
      </c>
      <c r="W437" s="97">
        <v>2231000</v>
      </c>
    </row>
    <row r="438" spans="1:23" s="91" customFormat="1" ht="36" customHeight="1" x14ac:dyDescent="0.2">
      <c r="A438" s="92" t="s">
        <v>826</v>
      </c>
      <c r="B438" s="93">
        <v>230</v>
      </c>
      <c r="C438" s="93">
        <v>5522</v>
      </c>
      <c r="D438" s="93">
        <v>6121</v>
      </c>
      <c r="E438" s="94">
        <v>1</v>
      </c>
      <c r="F438" s="94">
        <v>8120</v>
      </c>
      <c r="G438" s="94" t="s">
        <v>390</v>
      </c>
      <c r="H438" s="95" t="s">
        <v>71</v>
      </c>
      <c r="I438" s="95" t="s">
        <v>37</v>
      </c>
      <c r="J438" s="95">
        <v>400</v>
      </c>
      <c r="K438" s="95" t="s">
        <v>142</v>
      </c>
      <c r="L438" s="94">
        <v>2009</v>
      </c>
      <c r="M438" s="94">
        <v>2028</v>
      </c>
      <c r="N438" s="96">
        <v>0</v>
      </c>
      <c r="O438" s="96">
        <v>198266000</v>
      </c>
      <c r="P438" s="96">
        <v>6737000</v>
      </c>
      <c r="Q438" s="96">
        <v>9197000</v>
      </c>
      <c r="R438" s="96">
        <v>17332000</v>
      </c>
      <c r="S438" s="96">
        <v>9767000</v>
      </c>
      <c r="T438" s="96">
        <v>7565000</v>
      </c>
      <c r="U438" s="96">
        <v>0</v>
      </c>
      <c r="V438" s="96">
        <v>0</v>
      </c>
      <c r="W438" s="97">
        <v>0</v>
      </c>
    </row>
    <row r="439" spans="1:23" s="91" customFormat="1" ht="24" customHeight="1" x14ac:dyDescent="0.2">
      <c r="A439" s="140" t="s">
        <v>827</v>
      </c>
      <c r="B439" s="141">
        <v>230</v>
      </c>
      <c r="C439" s="141">
        <v>6171</v>
      </c>
      <c r="D439" s="141">
        <v>6121</v>
      </c>
      <c r="E439" s="142">
        <v>5</v>
      </c>
      <c r="F439" s="142">
        <v>8244</v>
      </c>
      <c r="G439" s="142" t="s">
        <v>390</v>
      </c>
      <c r="H439" s="143" t="s">
        <v>69</v>
      </c>
      <c r="I439" s="143" t="s">
        <v>39</v>
      </c>
      <c r="J439" s="143">
        <v>400</v>
      </c>
      <c r="K439" s="143" t="s">
        <v>142</v>
      </c>
      <c r="L439" s="142">
        <v>2020</v>
      </c>
      <c r="M439" s="142">
        <v>2025</v>
      </c>
      <c r="N439" s="144">
        <v>0</v>
      </c>
      <c r="O439" s="144">
        <v>1016000000</v>
      </c>
      <c r="P439" s="144">
        <v>0</v>
      </c>
      <c r="Q439" s="144">
        <v>0</v>
      </c>
      <c r="R439" s="144">
        <v>2000000</v>
      </c>
      <c r="S439" s="144">
        <v>0</v>
      </c>
      <c r="T439" s="144">
        <v>2000000</v>
      </c>
      <c r="U439" s="144">
        <v>0</v>
      </c>
      <c r="V439" s="144">
        <v>0</v>
      </c>
      <c r="W439" s="145">
        <v>0</v>
      </c>
    </row>
    <row r="440" spans="1:23" s="91" customFormat="1" ht="24" customHeight="1" x14ac:dyDescent="0.2">
      <c r="A440" s="140" t="s">
        <v>908</v>
      </c>
      <c r="B440" s="141">
        <v>230</v>
      </c>
      <c r="C440" s="141">
        <v>6171</v>
      </c>
      <c r="D440" s="141">
        <v>6121</v>
      </c>
      <c r="E440" s="142">
        <v>3</v>
      </c>
      <c r="F440" s="142">
        <v>8186</v>
      </c>
      <c r="G440" s="142" t="s">
        <v>390</v>
      </c>
      <c r="H440" s="143" t="s">
        <v>909</v>
      </c>
      <c r="I440" s="143" t="s">
        <v>39</v>
      </c>
      <c r="J440" s="143">
        <v>400</v>
      </c>
      <c r="K440" s="143" t="s">
        <v>142</v>
      </c>
      <c r="L440" s="142">
        <v>2018</v>
      </c>
      <c r="M440" s="142">
        <v>2020</v>
      </c>
      <c r="N440" s="144">
        <v>0</v>
      </c>
      <c r="O440" s="144">
        <v>1654498</v>
      </c>
      <c r="P440" s="144">
        <v>0</v>
      </c>
      <c r="Q440" s="144">
        <v>863498</v>
      </c>
      <c r="R440" s="144">
        <v>791000</v>
      </c>
      <c r="S440" s="144">
        <v>791000</v>
      </c>
      <c r="T440" s="144">
        <v>0</v>
      </c>
      <c r="U440" s="144">
        <v>0</v>
      </c>
      <c r="V440" s="144">
        <v>0</v>
      </c>
      <c r="W440" s="145">
        <v>0</v>
      </c>
    </row>
    <row r="441" spans="1:23" s="91" customFormat="1" ht="24" customHeight="1" x14ac:dyDescent="0.2">
      <c r="A441" s="92" t="s">
        <v>828</v>
      </c>
      <c r="B441" s="93">
        <v>230</v>
      </c>
      <c r="C441" s="93">
        <v>6171</v>
      </c>
      <c r="D441" s="93">
        <v>6121</v>
      </c>
      <c r="E441" s="94">
        <v>1</v>
      </c>
      <c r="F441" s="94">
        <v>8179</v>
      </c>
      <c r="G441" s="94" t="s">
        <v>390</v>
      </c>
      <c r="H441" s="95" t="s">
        <v>829</v>
      </c>
      <c r="I441" s="95" t="s">
        <v>39</v>
      </c>
      <c r="J441" s="95">
        <v>400</v>
      </c>
      <c r="K441" s="95" t="s">
        <v>142</v>
      </c>
      <c r="L441" s="94">
        <v>2014</v>
      </c>
      <c r="M441" s="94">
        <v>2021</v>
      </c>
      <c r="N441" s="96">
        <v>0</v>
      </c>
      <c r="O441" s="96">
        <v>136137980</v>
      </c>
      <c r="P441" s="96">
        <v>46179980</v>
      </c>
      <c r="Q441" s="96">
        <v>0</v>
      </c>
      <c r="R441" s="96">
        <v>39958000</v>
      </c>
      <c r="S441" s="96">
        <v>29958000</v>
      </c>
      <c r="T441" s="96">
        <v>10000000</v>
      </c>
      <c r="U441" s="96">
        <v>0</v>
      </c>
      <c r="V441" s="96">
        <v>0</v>
      </c>
      <c r="W441" s="97">
        <v>0</v>
      </c>
    </row>
    <row r="442" spans="1:23" s="91" customFormat="1" ht="24" customHeight="1" x14ac:dyDescent="0.2">
      <c r="A442" s="92" t="s">
        <v>830</v>
      </c>
      <c r="B442" s="93">
        <v>230</v>
      </c>
      <c r="C442" s="93">
        <v>6171</v>
      </c>
      <c r="D442" s="93">
        <v>6121</v>
      </c>
      <c r="E442" s="94">
        <v>1</v>
      </c>
      <c r="F442" s="94">
        <v>8099</v>
      </c>
      <c r="G442" s="94" t="s">
        <v>390</v>
      </c>
      <c r="H442" s="95" t="s">
        <v>831</v>
      </c>
      <c r="I442" s="95" t="s">
        <v>39</v>
      </c>
      <c r="J442" s="95">
        <v>400</v>
      </c>
      <c r="K442" s="95" t="s">
        <v>142</v>
      </c>
      <c r="L442" s="94">
        <v>2020</v>
      </c>
      <c r="M442" s="94">
        <v>2020</v>
      </c>
      <c r="N442" s="96">
        <v>0</v>
      </c>
      <c r="O442" s="96">
        <v>401000</v>
      </c>
      <c r="P442" s="96">
        <v>0</v>
      </c>
      <c r="Q442" s="96">
        <v>0</v>
      </c>
      <c r="R442" s="96">
        <v>401000</v>
      </c>
      <c r="S442" s="96">
        <v>0</v>
      </c>
      <c r="T442" s="96">
        <v>401000</v>
      </c>
      <c r="U442" s="96">
        <v>0</v>
      </c>
      <c r="V442" s="96">
        <v>0</v>
      </c>
      <c r="W442" s="97">
        <v>0</v>
      </c>
    </row>
    <row r="443" spans="1:23" s="91" customFormat="1" ht="24" customHeight="1" x14ac:dyDescent="0.2">
      <c r="A443" s="92" t="s">
        <v>910</v>
      </c>
      <c r="B443" s="93">
        <v>230</v>
      </c>
      <c r="C443" s="93">
        <v>6171</v>
      </c>
      <c r="D443" s="93">
        <v>6121</v>
      </c>
      <c r="E443" s="94">
        <v>1</v>
      </c>
      <c r="F443" s="94">
        <v>8198</v>
      </c>
      <c r="G443" s="94" t="s">
        <v>390</v>
      </c>
      <c r="H443" s="95" t="s">
        <v>911</v>
      </c>
      <c r="I443" s="95" t="s">
        <v>39</v>
      </c>
      <c r="J443" s="95">
        <v>400</v>
      </c>
      <c r="K443" s="95" t="s">
        <v>247</v>
      </c>
      <c r="L443" s="94">
        <v>2009</v>
      </c>
      <c r="M443" s="94">
        <v>2022</v>
      </c>
      <c r="N443" s="96">
        <v>0</v>
      </c>
      <c r="O443" s="96">
        <v>104656688</v>
      </c>
      <c r="P443" s="96">
        <v>847688</v>
      </c>
      <c r="Q443" s="96">
        <v>726000</v>
      </c>
      <c r="R443" s="96">
        <v>5083000</v>
      </c>
      <c r="S443" s="96">
        <v>1357000</v>
      </c>
      <c r="T443" s="96">
        <v>3726000</v>
      </c>
      <c r="U443" s="96">
        <v>0</v>
      </c>
      <c r="V443" s="96">
        <v>0</v>
      </c>
      <c r="W443" s="97">
        <v>0</v>
      </c>
    </row>
    <row r="444" spans="1:23" s="91" customFormat="1" ht="24" customHeight="1" x14ac:dyDescent="0.2">
      <c r="A444" s="92" t="s">
        <v>832</v>
      </c>
      <c r="B444" s="93">
        <v>230</v>
      </c>
      <c r="C444" s="93">
        <v>6211</v>
      </c>
      <c r="D444" s="93">
        <v>6121</v>
      </c>
      <c r="E444" s="94">
        <v>1</v>
      </c>
      <c r="F444" s="94">
        <v>8245</v>
      </c>
      <c r="G444" s="94" t="s">
        <v>390</v>
      </c>
      <c r="H444" s="95" t="s">
        <v>833</v>
      </c>
      <c r="I444" s="95" t="s">
        <v>39</v>
      </c>
      <c r="J444" s="95">
        <v>400</v>
      </c>
      <c r="K444" s="95" t="s">
        <v>142</v>
      </c>
      <c r="L444" s="94">
        <v>2019</v>
      </c>
      <c r="M444" s="94">
        <v>2022</v>
      </c>
      <c r="N444" s="96">
        <v>0</v>
      </c>
      <c r="O444" s="96">
        <v>63843270</v>
      </c>
      <c r="P444" s="96">
        <v>0</v>
      </c>
      <c r="Q444" s="96">
        <v>589270</v>
      </c>
      <c r="R444" s="96">
        <v>254000</v>
      </c>
      <c r="S444" s="96">
        <v>254000</v>
      </c>
      <c r="T444" s="96">
        <v>0</v>
      </c>
      <c r="U444" s="96">
        <v>0</v>
      </c>
      <c r="V444" s="96">
        <v>0</v>
      </c>
      <c r="W444" s="97">
        <v>0</v>
      </c>
    </row>
    <row r="445" spans="1:23" s="91" customFormat="1" ht="24" customHeight="1" x14ac:dyDescent="0.2">
      <c r="A445" s="92"/>
      <c r="B445" s="93">
        <v>230</v>
      </c>
      <c r="C445" s="93">
        <v>6409</v>
      </c>
      <c r="D445" s="93">
        <v>6901</v>
      </c>
      <c r="E445" s="94">
        <v>1</v>
      </c>
      <c r="F445" s="94"/>
      <c r="G445" s="94" t="s">
        <v>390</v>
      </c>
      <c r="H445" s="95" t="s">
        <v>834</v>
      </c>
      <c r="I445" s="95"/>
      <c r="J445" s="95"/>
      <c r="K445" s="95"/>
      <c r="L445" s="94">
        <v>2020</v>
      </c>
      <c r="M445" s="94">
        <v>2020</v>
      </c>
      <c r="N445" s="96">
        <v>0</v>
      </c>
      <c r="O445" s="96">
        <v>50000000</v>
      </c>
      <c r="P445" s="96">
        <v>0</v>
      </c>
      <c r="Q445" s="96">
        <v>0</v>
      </c>
      <c r="R445" s="96">
        <v>50000000</v>
      </c>
      <c r="S445" s="96">
        <v>0</v>
      </c>
      <c r="T445" s="96">
        <v>50000000</v>
      </c>
      <c r="U445" s="96">
        <v>0</v>
      </c>
      <c r="V445" s="96">
        <v>0</v>
      </c>
      <c r="W445" s="97">
        <v>0</v>
      </c>
    </row>
    <row r="446" spans="1:23" s="91" customFormat="1" ht="24" customHeight="1" thickBot="1" x14ac:dyDescent="0.25">
      <c r="A446" s="122"/>
      <c r="B446" s="123">
        <v>230</v>
      </c>
      <c r="C446" s="123">
        <v>6409</v>
      </c>
      <c r="D446" s="123">
        <v>6901</v>
      </c>
      <c r="E446" s="124">
        <v>1</v>
      </c>
      <c r="F446" s="124">
        <v>8064</v>
      </c>
      <c r="G446" s="124" t="s">
        <v>390</v>
      </c>
      <c r="H446" s="125" t="s">
        <v>68</v>
      </c>
      <c r="I446" s="125" t="s">
        <v>40</v>
      </c>
      <c r="J446" s="125">
        <v>400</v>
      </c>
      <c r="K446" s="125"/>
      <c r="L446" s="124">
        <v>2020</v>
      </c>
      <c r="M446" s="124">
        <v>2020</v>
      </c>
      <c r="N446" s="126">
        <v>0</v>
      </c>
      <c r="O446" s="126">
        <v>15000000</v>
      </c>
      <c r="P446" s="126">
        <v>0</v>
      </c>
      <c r="Q446" s="126">
        <v>0</v>
      </c>
      <c r="R446" s="126">
        <v>15000000</v>
      </c>
      <c r="S446" s="126">
        <v>0</v>
      </c>
      <c r="T446" s="126">
        <v>15000000</v>
      </c>
      <c r="U446" s="126">
        <v>0</v>
      </c>
      <c r="V446" s="126">
        <v>0</v>
      </c>
      <c r="W446" s="127">
        <v>0</v>
      </c>
    </row>
    <row r="447" spans="1:23" s="55" customFormat="1" ht="24" customHeight="1" thickBot="1" x14ac:dyDescent="0.25">
      <c r="A447" s="56"/>
      <c r="B447" s="63"/>
      <c r="C447" s="63"/>
      <c r="D447" s="63"/>
      <c r="E447" s="56"/>
      <c r="F447" s="221" t="s">
        <v>913</v>
      </c>
      <c r="G447" s="221"/>
      <c r="H447" s="221"/>
      <c r="I447" s="61"/>
      <c r="J447" s="61"/>
      <c r="K447" s="61"/>
      <c r="L447" s="56"/>
      <c r="M447" s="56"/>
      <c r="N447" s="56"/>
      <c r="O447" s="65">
        <f t="shared" ref="O447:W447" si="16">SUM(O154:O446)</f>
        <v>21811882075</v>
      </c>
      <c r="P447" s="68">
        <f t="shared" si="16"/>
        <v>566218412</v>
      </c>
      <c r="Q447" s="68">
        <f t="shared" si="16"/>
        <v>896244805</v>
      </c>
      <c r="R447" s="68">
        <f t="shared" si="16"/>
        <v>2719461120</v>
      </c>
      <c r="S447" s="68">
        <f t="shared" si="16"/>
        <v>609145000</v>
      </c>
      <c r="T447" s="68">
        <f t="shared" si="16"/>
        <v>1136236000</v>
      </c>
      <c r="U447" s="68">
        <f t="shared" si="16"/>
        <v>613302000</v>
      </c>
      <c r="V447" s="68">
        <f t="shared" si="16"/>
        <v>104615027</v>
      </c>
      <c r="W447" s="69">
        <f t="shared" si="16"/>
        <v>256163093</v>
      </c>
    </row>
    <row r="448" spans="1:23" s="44" customFormat="1" ht="24" customHeight="1" thickBot="1" x14ac:dyDescent="0.25">
      <c r="A448" s="40"/>
      <c r="B448" s="41"/>
      <c r="C448" s="41"/>
      <c r="D448" s="41"/>
      <c r="E448" s="40"/>
      <c r="F448" s="40"/>
      <c r="G448" s="40"/>
      <c r="H448" s="42"/>
      <c r="I448" s="42"/>
      <c r="J448" s="42"/>
      <c r="K448" s="42"/>
      <c r="L448" s="40"/>
      <c r="M448" s="40"/>
      <c r="N448" s="40"/>
      <c r="O448" s="43"/>
      <c r="P448" s="43"/>
      <c r="Q448" s="43"/>
      <c r="R448" s="43"/>
      <c r="S448" s="43"/>
      <c r="T448" s="43"/>
      <c r="U448" s="43"/>
      <c r="V448" s="43"/>
      <c r="W448" s="43"/>
    </row>
    <row r="449" spans="1:23" s="91" customFormat="1" ht="24" customHeight="1" x14ac:dyDescent="0.2">
      <c r="A449" s="116" t="s">
        <v>835</v>
      </c>
      <c r="B449" s="146">
        <v>270</v>
      </c>
      <c r="C449" s="149">
        <v>5311</v>
      </c>
      <c r="D449" s="117">
        <v>6122</v>
      </c>
      <c r="E449" s="118">
        <v>1</v>
      </c>
      <c r="F449" s="118"/>
      <c r="G449" s="118" t="s">
        <v>836</v>
      </c>
      <c r="H449" s="119" t="s">
        <v>837</v>
      </c>
      <c r="I449" s="119" t="s">
        <v>838</v>
      </c>
      <c r="J449" s="119">
        <v>426</v>
      </c>
      <c r="K449" s="119" t="s">
        <v>825</v>
      </c>
      <c r="L449" s="118">
        <v>2020</v>
      </c>
      <c r="M449" s="118">
        <v>2020</v>
      </c>
      <c r="N449" s="120">
        <v>0</v>
      </c>
      <c r="O449" s="120">
        <v>307000</v>
      </c>
      <c r="P449" s="120">
        <v>0</v>
      </c>
      <c r="Q449" s="120">
        <v>0</v>
      </c>
      <c r="R449" s="120">
        <v>307000</v>
      </c>
      <c r="S449" s="120">
        <v>0</v>
      </c>
      <c r="T449" s="120">
        <v>307000</v>
      </c>
      <c r="U449" s="120">
        <v>0</v>
      </c>
      <c r="V449" s="120">
        <v>0</v>
      </c>
      <c r="W449" s="121">
        <v>0</v>
      </c>
    </row>
    <row r="450" spans="1:23" s="91" customFormat="1" ht="24" customHeight="1" x14ac:dyDescent="0.2">
      <c r="A450" s="92" t="s">
        <v>839</v>
      </c>
      <c r="B450" s="147">
        <v>270</v>
      </c>
      <c r="C450" s="150">
        <v>5311</v>
      </c>
      <c r="D450" s="93">
        <v>6122</v>
      </c>
      <c r="E450" s="94">
        <v>1</v>
      </c>
      <c r="F450" s="94"/>
      <c r="G450" s="94" t="s">
        <v>836</v>
      </c>
      <c r="H450" s="95" t="s">
        <v>840</v>
      </c>
      <c r="I450" s="95" t="s">
        <v>838</v>
      </c>
      <c r="J450" s="95">
        <v>426</v>
      </c>
      <c r="K450" s="95" t="s">
        <v>825</v>
      </c>
      <c r="L450" s="94">
        <v>2020</v>
      </c>
      <c r="M450" s="94">
        <v>2021</v>
      </c>
      <c r="N450" s="96">
        <v>0</v>
      </c>
      <c r="O450" s="96">
        <v>700000</v>
      </c>
      <c r="P450" s="96">
        <v>0</v>
      </c>
      <c r="Q450" s="96">
        <v>0</v>
      </c>
      <c r="R450" s="96">
        <v>350000</v>
      </c>
      <c r="S450" s="96">
        <v>0</v>
      </c>
      <c r="T450" s="96">
        <v>350000</v>
      </c>
      <c r="U450" s="96">
        <v>0</v>
      </c>
      <c r="V450" s="96">
        <v>0</v>
      </c>
      <c r="W450" s="97">
        <v>0</v>
      </c>
    </row>
    <row r="451" spans="1:23" s="91" customFormat="1" ht="24" customHeight="1" x14ac:dyDescent="0.2">
      <c r="A451" s="92" t="s">
        <v>841</v>
      </c>
      <c r="B451" s="147">
        <v>270</v>
      </c>
      <c r="C451" s="150">
        <v>5311</v>
      </c>
      <c r="D451" s="93">
        <v>6123</v>
      </c>
      <c r="E451" s="94">
        <v>1</v>
      </c>
      <c r="F451" s="94"/>
      <c r="G451" s="94" t="s">
        <v>836</v>
      </c>
      <c r="H451" s="95" t="s">
        <v>842</v>
      </c>
      <c r="I451" s="95" t="s">
        <v>838</v>
      </c>
      <c r="J451" s="95">
        <v>426</v>
      </c>
      <c r="K451" s="95" t="s">
        <v>825</v>
      </c>
      <c r="L451" s="94">
        <v>2020</v>
      </c>
      <c r="M451" s="94">
        <v>2023</v>
      </c>
      <c r="N451" s="96">
        <v>0</v>
      </c>
      <c r="O451" s="96">
        <v>6000000</v>
      </c>
      <c r="P451" s="96">
        <v>0</v>
      </c>
      <c r="Q451" s="96">
        <v>0</v>
      </c>
      <c r="R451" s="96">
        <v>1500000</v>
      </c>
      <c r="S451" s="96">
        <v>0</v>
      </c>
      <c r="T451" s="96">
        <v>1500000</v>
      </c>
      <c r="U451" s="96">
        <v>0</v>
      </c>
      <c r="V451" s="96">
        <v>0</v>
      </c>
      <c r="W451" s="97">
        <v>0</v>
      </c>
    </row>
    <row r="452" spans="1:23" s="91" customFormat="1" ht="24" customHeight="1" thickBot="1" x14ac:dyDescent="0.25">
      <c r="A452" s="122" t="s">
        <v>843</v>
      </c>
      <c r="B452" s="148">
        <v>270</v>
      </c>
      <c r="C452" s="151">
        <v>5311</v>
      </c>
      <c r="D452" s="123">
        <v>6125</v>
      </c>
      <c r="E452" s="124">
        <v>1</v>
      </c>
      <c r="F452" s="124"/>
      <c r="G452" s="124" t="s">
        <v>836</v>
      </c>
      <c r="H452" s="125" t="s">
        <v>844</v>
      </c>
      <c r="I452" s="125" t="s">
        <v>39</v>
      </c>
      <c r="J452" s="125">
        <v>426</v>
      </c>
      <c r="K452" s="125" t="s">
        <v>825</v>
      </c>
      <c r="L452" s="124">
        <v>2020</v>
      </c>
      <c r="M452" s="124">
        <v>2020</v>
      </c>
      <c r="N452" s="126">
        <v>0</v>
      </c>
      <c r="O452" s="126">
        <v>100000</v>
      </c>
      <c r="P452" s="126">
        <v>0</v>
      </c>
      <c r="Q452" s="126">
        <v>0</v>
      </c>
      <c r="R452" s="126">
        <v>100000</v>
      </c>
      <c r="S452" s="126">
        <v>0</v>
      </c>
      <c r="T452" s="126">
        <v>100000</v>
      </c>
      <c r="U452" s="126">
        <v>0</v>
      </c>
      <c r="V452" s="126">
        <v>0</v>
      </c>
      <c r="W452" s="127">
        <v>0</v>
      </c>
    </row>
    <row r="453" spans="1:23" s="55" customFormat="1" ht="24" customHeight="1" thickBot="1" x14ac:dyDescent="0.25">
      <c r="A453" s="56"/>
      <c r="B453" s="63"/>
      <c r="C453" s="63"/>
      <c r="D453" s="63"/>
      <c r="E453" s="56"/>
      <c r="F453" s="221" t="s">
        <v>916</v>
      </c>
      <c r="G453" s="222"/>
      <c r="H453" s="222"/>
      <c r="I453" s="61"/>
      <c r="J453" s="61"/>
      <c r="K453" s="61"/>
      <c r="L453" s="56"/>
      <c r="M453" s="56"/>
      <c r="N453" s="56"/>
      <c r="O453" s="65">
        <f t="shared" ref="O453:W453" si="17">SUM(O449:O452)</f>
        <v>7107000</v>
      </c>
      <c r="P453" s="65">
        <f t="shared" si="17"/>
        <v>0</v>
      </c>
      <c r="Q453" s="65">
        <f t="shared" si="17"/>
        <v>0</v>
      </c>
      <c r="R453" s="65">
        <f t="shared" si="17"/>
        <v>2257000</v>
      </c>
      <c r="S453" s="65">
        <f t="shared" si="17"/>
        <v>0</v>
      </c>
      <c r="T453" s="65">
        <f t="shared" si="17"/>
        <v>2257000</v>
      </c>
      <c r="U453" s="65">
        <f t="shared" si="17"/>
        <v>0</v>
      </c>
      <c r="V453" s="68">
        <f t="shared" si="17"/>
        <v>0</v>
      </c>
      <c r="W453" s="69">
        <f t="shared" si="17"/>
        <v>0</v>
      </c>
    </row>
    <row r="454" spans="1:23" s="55" customFormat="1" ht="24" customHeight="1" thickBot="1" x14ac:dyDescent="0.25">
      <c r="A454" s="56"/>
      <c r="B454" s="63"/>
      <c r="C454" s="63"/>
      <c r="D454" s="63"/>
      <c r="E454" s="56"/>
      <c r="F454" s="64"/>
      <c r="G454" s="56"/>
      <c r="H454" s="63"/>
      <c r="I454" s="61"/>
      <c r="J454" s="61"/>
      <c r="K454" s="61"/>
      <c r="L454" s="56"/>
      <c r="M454" s="56"/>
      <c r="N454" s="56"/>
      <c r="O454" s="62"/>
      <c r="P454" s="62"/>
      <c r="Q454" s="62"/>
      <c r="R454" s="62"/>
      <c r="S454" s="62"/>
      <c r="T454" s="62"/>
      <c r="U454" s="62"/>
      <c r="V454" s="62"/>
      <c r="W454" s="62"/>
    </row>
    <row r="455" spans="1:23" s="91" customFormat="1" ht="24" customHeight="1" thickBot="1" x14ac:dyDescent="0.25">
      <c r="A455" s="110" t="s">
        <v>845</v>
      </c>
      <c r="B455" s="111">
        <v>290</v>
      </c>
      <c r="C455" s="111">
        <v>6211</v>
      </c>
      <c r="D455" s="111">
        <v>6121</v>
      </c>
      <c r="E455" s="112">
        <v>2</v>
      </c>
      <c r="F455" s="112"/>
      <c r="G455" s="112" t="s">
        <v>846</v>
      </c>
      <c r="H455" s="113" t="s">
        <v>847</v>
      </c>
      <c r="I455" s="113" t="s">
        <v>40</v>
      </c>
      <c r="J455" s="113">
        <v>400</v>
      </c>
      <c r="K455" s="113" t="s">
        <v>142</v>
      </c>
      <c r="L455" s="112">
        <v>2020</v>
      </c>
      <c r="M455" s="112">
        <v>2020</v>
      </c>
      <c r="N455" s="114">
        <v>0</v>
      </c>
      <c r="O455" s="114">
        <v>180000</v>
      </c>
      <c r="P455" s="114">
        <v>0</v>
      </c>
      <c r="Q455" s="114">
        <v>0</v>
      </c>
      <c r="R455" s="114">
        <v>180000</v>
      </c>
      <c r="S455" s="114">
        <v>0</v>
      </c>
      <c r="T455" s="114">
        <v>180000</v>
      </c>
      <c r="U455" s="114">
        <v>0</v>
      </c>
      <c r="V455" s="114">
        <v>0</v>
      </c>
      <c r="W455" s="115">
        <v>0</v>
      </c>
    </row>
    <row r="456" spans="1:23" s="55" customFormat="1" ht="24" customHeight="1" thickBot="1" x14ac:dyDescent="0.25">
      <c r="A456" s="56"/>
      <c r="B456" s="63"/>
      <c r="C456" s="63"/>
      <c r="D456" s="63"/>
      <c r="E456" s="56"/>
      <c r="F456" s="221" t="s">
        <v>936</v>
      </c>
      <c r="G456" s="222"/>
      <c r="H456" s="222"/>
      <c r="I456" s="61"/>
      <c r="J456" s="61"/>
      <c r="K456" s="61"/>
      <c r="L456" s="56"/>
      <c r="M456" s="56"/>
      <c r="N456" s="56"/>
      <c r="O456" s="65">
        <f>SUM(O455)</f>
        <v>180000</v>
      </c>
      <c r="P456" s="68">
        <f t="shared" ref="P456:W456" si="18">SUM(P455)</f>
        <v>0</v>
      </c>
      <c r="Q456" s="68">
        <f t="shared" si="18"/>
        <v>0</v>
      </c>
      <c r="R456" s="68">
        <f t="shared" si="18"/>
        <v>180000</v>
      </c>
      <c r="S456" s="68">
        <f t="shared" si="18"/>
        <v>0</v>
      </c>
      <c r="T456" s="68">
        <f t="shared" si="18"/>
        <v>180000</v>
      </c>
      <c r="U456" s="68">
        <f t="shared" si="18"/>
        <v>0</v>
      </c>
      <c r="V456" s="68">
        <f t="shared" si="18"/>
        <v>0</v>
      </c>
      <c r="W456" s="69">
        <f t="shared" si="18"/>
        <v>0</v>
      </c>
    </row>
    <row r="457" spans="1:23" s="55" customFormat="1" ht="24" customHeight="1" thickBot="1" x14ac:dyDescent="0.25">
      <c r="A457" s="56"/>
      <c r="B457" s="63"/>
      <c r="C457" s="63"/>
      <c r="D457" s="63"/>
      <c r="E457" s="56"/>
      <c r="F457" s="64"/>
      <c r="G457" s="56"/>
      <c r="H457" s="63"/>
      <c r="I457" s="61"/>
      <c r="J457" s="61"/>
      <c r="K457" s="61"/>
      <c r="L457" s="56"/>
      <c r="M457" s="56"/>
      <c r="N457" s="56"/>
      <c r="O457" s="62"/>
      <c r="P457" s="62"/>
      <c r="Q457" s="62"/>
      <c r="R457" s="62"/>
      <c r="S457" s="62"/>
      <c r="T457" s="62"/>
      <c r="U457" s="62"/>
      <c r="V457" s="62"/>
      <c r="W457" s="62"/>
    </row>
    <row r="458" spans="1:23" s="91" customFormat="1" ht="24" customHeight="1" x14ac:dyDescent="0.2">
      <c r="A458" s="116" t="s">
        <v>854</v>
      </c>
      <c r="B458" s="117">
        <v>300</v>
      </c>
      <c r="C458" s="117">
        <v>3639</v>
      </c>
      <c r="D458" s="117">
        <v>6121</v>
      </c>
      <c r="E458" s="118">
        <v>1</v>
      </c>
      <c r="F458" s="118">
        <v>8256</v>
      </c>
      <c r="G458" s="118" t="s">
        <v>849</v>
      </c>
      <c r="H458" s="119" t="s">
        <v>855</v>
      </c>
      <c r="I458" s="119" t="s">
        <v>39</v>
      </c>
      <c r="J458" s="119">
        <v>400</v>
      </c>
      <c r="K458" s="119" t="s">
        <v>142</v>
      </c>
      <c r="L458" s="118">
        <v>2019</v>
      </c>
      <c r="M458" s="118">
        <v>2023</v>
      </c>
      <c r="N458" s="120">
        <v>27500000</v>
      </c>
      <c r="O458" s="120">
        <v>60750000</v>
      </c>
      <c r="P458" s="120">
        <v>0</v>
      </c>
      <c r="Q458" s="120">
        <v>3000000</v>
      </c>
      <c r="R458" s="120">
        <v>1500000</v>
      </c>
      <c r="S458" s="120">
        <v>0</v>
      </c>
      <c r="T458" s="120">
        <v>1500000</v>
      </c>
      <c r="U458" s="120">
        <v>0</v>
      </c>
      <c r="V458" s="120">
        <v>0</v>
      </c>
      <c r="W458" s="121">
        <v>0</v>
      </c>
    </row>
    <row r="459" spans="1:23" s="91" customFormat="1" ht="24" customHeight="1" thickBot="1" x14ac:dyDescent="0.25">
      <c r="A459" s="122" t="s">
        <v>856</v>
      </c>
      <c r="B459" s="123">
        <v>300</v>
      </c>
      <c r="C459" s="123">
        <v>3793</v>
      </c>
      <c r="D459" s="123">
        <v>6121</v>
      </c>
      <c r="E459" s="124">
        <v>1</v>
      </c>
      <c r="F459" s="124">
        <v>3278</v>
      </c>
      <c r="G459" s="124" t="s">
        <v>849</v>
      </c>
      <c r="H459" s="125" t="s">
        <v>857</v>
      </c>
      <c r="I459" s="125" t="s">
        <v>935</v>
      </c>
      <c r="J459" s="125">
        <v>400</v>
      </c>
      <c r="K459" s="125" t="s">
        <v>142</v>
      </c>
      <c r="L459" s="124">
        <v>2019</v>
      </c>
      <c r="M459" s="124">
        <v>2021</v>
      </c>
      <c r="N459" s="126">
        <v>0</v>
      </c>
      <c r="O459" s="126">
        <v>1000000</v>
      </c>
      <c r="P459" s="126">
        <v>0</v>
      </c>
      <c r="Q459" s="126">
        <v>0</v>
      </c>
      <c r="R459" s="126">
        <v>500000</v>
      </c>
      <c r="S459" s="126">
        <v>0</v>
      </c>
      <c r="T459" s="126">
        <v>500000</v>
      </c>
      <c r="U459" s="126">
        <v>0</v>
      </c>
      <c r="V459" s="126">
        <v>0</v>
      </c>
      <c r="W459" s="127">
        <v>0</v>
      </c>
    </row>
    <row r="460" spans="1:23" s="55" customFormat="1" ht="24" customHeight="1" thickBot="1" x14ac:dyDescent="0.25">
      <c r="A460" s="56"/>
      <c r="B460" s="63"/>
      <c r="C460" s="63"/>
      <c r="D460" s="63"/>
      <c r="E460" s="56"/>
      <c r="F460" s="221" t="s">
        <v>914</v>
      </c>
      <c r="G460" s="222"/>
      <c r="H460" s="222"/>
      <c r="I460" s="61"/>
      <c r="J460" s="61"/>
      <c r="K460" s="61"/>
      <c r="L460" s="56"/>
      <c r="M460" s="56"/>
      <c r="N460" s="56"/>
      <c r="O460" s="65">
        <f t="shared" ref="O460:W460" si="19">SUM(O458:O459)</f>
        <v>61750000</v>
      </c>
      <c r="P460" s="65">
        <f t="shared" si="19"/>
        <v>0</v>
      </c>
      <c r="Q460" s="65">
        <f t="shared" si="19"/>
        <v>3000000</v>
      </c>
      <c r="R460" s="65">
        <f t="shared" si="19"/>
        <v>2000000</v>
      </c>
      <c r="S460" s="65">
        <f t="shared" si="19"/>
        <v>0</v>
      </c>
      <c r="T460" s="65">
        <f t="shared" si="19"/>
        <v>2000000</v>
      </c>
      <c r="U460" s="65">
        <f t="shared" si="19"/>
        <v>0</v>
      </c>
      <c r="V460" s="65">
        <f t="shared" si="19"/>
        <v>0</v>
      </c>
      <c r="W460" s="66">
        <f t="shared" si="19"/>
        <v>0</v>
      </c>
    </row>
    <row r="461" spans="1:23" s="44" customFormat="1" ht="24.75" customHeight="1" x14ac:dyDescent="0.2">
      <c r="A461" s="40"/>
      <c r="B461" s="41"/>
      <c r="C461" s="41"/>
      <c r="D461" s="41"/>
      <c r="E461" s="40"/>
      <c r="F461" s="40"/>
      <c r="G461" s="40"/>
      <c r="H461" s="42"/>
      <c r="I461" s="42"/>
      <c r="J461" s="42"/>
      <c r="K461" s="42"/>
      <c r="L461" s="40"/>
      <c r="M461" s="40"/>
      <c r="N461" s="40"/>
      <c r="O461" s="43"/>
      <c r="P461" s="43"/>
      <c r="Q461" s="43"/>
      <c r="R461" s="43"/>
      <c r="S461" s="43"/>
      <c r="T461" s="43"/>
      <c r="U461" s="43"/>
      <c r="V461" s="43"/>
      <c r="W461" s="43"/>
    </row>
    <row r="462" spans="1:23" s="1" customFormat="1" ht="15" customHeight="1" x14ac:dyDescent="0.2">
      <c r="A462" s="28"/>
      <c r="B462" s="29"/>
      <c r="C462" s="29"/>
      <c r="D462" s="29"/>
      <c r="E462" s="28"/>
      <c r="F462" s="28"/>
      <c r="G462" s="40"/>
      <c r="H462" s="30"/>
      <c r="I462" s="30"/>
      <c r="J462" s="30"/>
      <c r="K462" s="30"/>
      <c r="L462" s="28"/>
      <c r="M462" s="28"/>
      <c r="N462" s="28"/>
      <c r="O462" s="31"/>
      <c r="P462" s="31"/>
      <c r="Q462" s="31"/>
      <c r="R462" s="31"/>
      <c r="S462" s="31"/>
      <c r="T462" s="31"/>
      <c r="U462" s="31"/>
      <c r="V462" s="31"/>
      <c r="W462" s="31"/>
    </row>
    <row r="463" spans="1:23" s="1" customFormat="1" ht="15" customHeight="1" x14ac:dyDescent="0.2">
      <c r="A463" s="46"/>
      <c r="B463" s="47"/>
      <c r="C463" s="47"/>
      <c r="D463" s="47"/>
      <c r="E463" s="46"/>
      <c r="F463" s="46"/>
      <c r="G463" s="161"/>
      <c r="H463" s="48"/>
      <c r="I463" s="48"/>
      <c r="J463" s="48"/>
      <c r="K463" s="48"/>
      <c r="L463" s="46"/>
      <c r="M463" s="46"/>
      <c r="N463" s="46"/>
      <c r="O463" s="49"/>
      <c r="P463" s="49"/>
      <c r="Q463" s="49"/>
      <c r="R463" s="49"/>
      <c r="S463" s="49"/>
      <c r="T463" s="49"/>
      <c r="U463" s="49"/>
      <c r="V463" s="49"/>
      <c r="W463" s="49"/>
    </row>
  </sheetData>
  <mergeCells count="49">
    <mergeCell ref="I152:W152"/>
    <mergeCell ref="F453:H453"/>
    <mergeCell ref="F456:H456"/>
    <mergeCell ref="F447:H447"/>
    <mergeCell ref="F460:H460"/>
    <mergeCell ref="I153:W153"/>
    <mergeCell ref="A2:W2"/>
    <mergeCell ref="F17:M17"/>
    <mergeCell ref="B20:M20"/>
    <mergeCell ref="B26:M26"/>
    <mergeCell ref="B44:M44"/>
    <mergeCell ref="N4:N6"/>
    <mergeCell ref="U5:U6"/>
    <mergeCell ref="F14:M14"/>
    <mergeCell ref="F4:F6"/>
    <mergeCell ref="G4:G6"/>
    <mergeCell ref="H4:H6"/>
    <mergeCell ref="I4:I6"/>
    <mergeCell ref="J4:J6"/>
    <mergeCell ref="K4:K6"/>
    <mergeCell ref="L4:M4"/>
    <mergeCell ref="L5:L6"/>
    <mergeCell ref="B47:M47"/>
    <mergeCell ref="B61:M61"/>
    <mergeCell ref="B70:M70"/>
    <mergeCell ref="F150:H150"/>
    <mergeCell ref="B127:M127"/>
    <mergeCell ref="B76:M76"/>
    <mergeCell ref="B83:M83"/>
    <mergeCell ref="B91:M91"/>
    <mergeCell ref="B111:M111"/>
    <mergeCell ref="A135:M135"/>
    <mergeCell ref="A141:M141"/>
    <mergeCell ref="I93:W93"/>
    <mergeCell ref="M5:M6"/>
    <mergeCell ref="P5:P6"/>
    <mergeCell ref="W5:W6"/>
    <mergeCell ref="O4:O6"/>
    <mergeCell ref="S4:W4"/>
    <mergeCell ref="Q5:Q6"/>
    <mergeCell ref="R5:R6"/>
    <mergeCell ref="S5:S6"/>
    <mergeCell ref="T5:T6"/>
    <mergeCell ref="V5:V6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fitToHeight="0" orientation="landscape" r:id="rId1"/>
  <rowBreaks count="5" manualBreakCount="5">
    <brk id="66" max="22" man="1"/>
    <brk id="148" max="22" man="1"/>
    <brk id="205" max="22" man="1"/>
    <brk id="292" max="22" man="1"/>
    <brk id="375" max="2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SUMÁŘ DLE ORJ</vt:lpstr>
      <vt:lpstr>PODLE ORJ</vt:lpstr>
      <vt:lpstr>'PODLE ORJ'!Názvy_tisku</vt:lpstr>
      <vt:lpstr>'PODLE ORJ'!Oblast_tisku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Korpasová Kateřina</dc:creator>
  <cp:lastModifiedBy>Dannhoferová Irena</cp:lastModifiedBy>
  <cp:lastPrinted>2019-12-31T13:08:40Z</cp:lastPrinted>
  <dcterms:created xsi:type="dcterms:W3CDTF">2016-10-27T05:04:04Z</dcterms:created>
  <dcterms:modified xsi:type="dcterms:W3CDTF">2019-12-31T13:12:00Z</dcterms:modified>
</cp:coreProperties>
</file>