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5195" windowHeight="8775" tabRatio="873"/>
  </bookViews>
  <sheets>
    <sheet name="Titul" sheetId="31" r:id="rId1"/>
    <sheet name="Obsah" sheetId="30" r:id="rId2"/>
    <sheet name="MOP" sheetId="4" r:id="rId3"/>
    <sheet name="SLO" sheetId="5" r:id="rId4"/>
    <sheet name="OJI" sheetId="6" r:id="rId5"/>
    <sheet name="POR" sheetId="7" r:id="rId6"/>
    <sheet name="NBE,VIT" sheetId="8" r:id="rId7"/>
    <sheet name="SBE,PUS" sheetId="32" r:id="rId8"/>
    <sheet name="MHH" sheetId="12" r:id="rId9"/>
    <sheet name="PET,LHO" sheetId="13" r:id="rId10"/>
    <sheet name="HOS" sheetId="33" r:id="rId11"/>
    <sheet name="NVE" sheetId="34" r:id="rId12"/>
    <sheet name="PRO,MIC" sheetId="17" r:id="rId13"/>
    <sheet name="RAB" sheetId="28" r:id="rId14"/>
    <sheet name="KPO,MAR" sheetId="20" r:id="rId15"/>
    <sheet name="POL,HRA" sheetId="22" r:id="rId16"/>
    <sheet name="SVI" sheetId="24" r:id="rId17"/>
    <sheet name="TRE,PLE" sheetId="25" r:id="rId18"/>
  </sheets>
  <definedNames>
    <definedName name="_xlnm.Print_Area" localSheetId="10">HOS!$D$1:$Z$30</definedName>
    <definedName name="_xlnm.Print_Area" localSheetId="14">'KPO,MAR'!$D$1:$Z$33</definedName>
    <definedName name="_xlnm.Print_Area" localSheetId="8">MHH!$D$1:$Z$54</definedName>
    <definedName name="_xlnm.Print_Area" localSheetId="2">MOP!$D$1:$Z$54</definedName>
    <definedName name="_xlnm.Print_Area" localSheetId="6">'NBE,VIT'!$D$1:$Z$38</definedName>
    <definedName name="_xlnm.Print_Area" localSheetId="11">NVE!$D$1:$Z$33</definedName>
    <definedName name="_xlnm.Print_Area" localSheetId="4">OJI!$D$1:$Z$29</definedName>
    <definedName name="_xlnm.Print_Area" localSheetId="9">'PET,LHO'!$D$1:$Z$41</definedName>
    <definedName name="_xlnm.Print_Area" localSheetId="15">'POL,HRA'!$D$1:$Z$36</definedName>
    <definedName name="_xlnm.Print_Area" localSheetId="5">POR!$D$1:$Z$62</definedName>
    <definedName name="_xlnm.Print_Area" localSheetId="12">'PRO,MIC'!$D$1:$Z$36</definedName>
    <definedName name="_xlnm.Print_Area" localSheetId="13">RAB!$D$1:$Z$34</definedName>
    <definedName name="_xlnm.Print_Area" localSheetId="7">'SBE,PUS'!$D$1:$Z$35</definedName>
    <definedName name="_xlnm.Print_Area" localSheetId="3">SLO!$D$1:$Z$105</definedName>
    <definedName name="_xlnm.Print_Area" localSheetId="16">SVI!$D$1:$Z$35</definedName>
    <definedName name="_xlnm.Print_Area" localSheetId="0">Titul!$A$1:$P$36</definedName>
    <definedName name="_xlnm.Print_Area" localSheetId="17">'TRE,PLE'!$D$1:$Z$38</definedName>
    <definedName name="Print_Area" localSheetId="10">#REF!</definedName>
    <definedName name="Print_Area" localSheetId="11">#REF!</definedName>
    <definedName name="Print_Area" localSheetId="1">#REF!</definedName>
    <definedName name="Print_Area" localSheetId="0">#REF!</definedName>
    <definedName name="Print_Area">#REF!</definedName>
  </definedNames>
  <calcPr calcId="145621"/>
</workbook>
</file>

<file path=xl/calcChain.xml><?xml version="1.0" encoding="utf-8"?>
<calcChain xmlns="http://schemas.openxmlformats.org/spreadsheetml/2006/main">
  <c r="I33" i="8" l="1"/>
  <c r="I22" i="8"/>
  <c r="I23" i="8"/>
  <c r="I24" i="8"/>
  <c r="I25" i="8"/>
  <c r="I26" i="8"/>
  <c r="I27" i="8"/>
  <c r="I28" i="8"/>
  <c r="I29" i="8"/>
  <c r="I30" i="8"/>
  <c r="I31" i="8"/>
  <c r="I32" i="8"/>
  <c r="I21" i="8"/>
  <c r="L23" i="8"/>
  <c r="L24" i="8"/>
  <c r="L25" i="8"/>
  <c r="L26" i="8"/>
  <c r="L27" i="8"/>
  <c r="L28" i="8"/>
  <c r="L29" i="8"/>
  <c r="L30" i="8"/>
  <c r="L31" i="8"/>
  <c r="L32" i="8"/>
  <c r="L22" i="8"/>
  <c r="L21" i="8"/>
  <c r="C11" i="31" l="1"/>
  <c r="D11" i="31"/>
  <c r="E11" i="31"/>
  <c r="F11" i="31"/>
  <c r="G11" i="31"/>
  <c r="H11" i="31"/>
  <c r="I11" i="31"/>
  <c r="J11" i="31"/>
  <c r="K11" i="31"/>
  <c r="L11" i="31"/>
  <c r="M11" i="31"/>
  <c r="N11" i="31"/>
  <c r="O11" i="31"/>
  <c r="P11" i="31"/>
  <c r="N97" i="5"/>
  <c r="N85" i="5"/>
  <c r="J85" i="5"/>
  <c r="Z85" i="5" s="1"/>
  <c r="N78" i="5"/>
  <c r="N69" i="5"/>
  <c r="N68" i="5"/>
  <c r="N49" i="5"/>
  <c r="P48" i="5"/>
  <c r="N48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I7" i="5" s="1"/>
  <c r="L16" i="20" l="1"/>
  <c r="L15" i="20"/>
  <c r="L14" i="20"/>
  <c r="L13" i="20"/>
  <c r="L12" i="20"/>
  <c r="L11" i="20"/>
  <c r="L10" i="20"/>
  <c r="P8" i="20"/>
  <c r="L8" i="20" s="1"/>
  <c r="N7" i="20"/>
  <c r="L7" i="20" s="1"/>
  <c r="C13" i="31"/>
  <c r="D13" i="31"/>
  <c r="E13" i="31"/>
  <c r="G13" i="31"/>
  <c r="H13" i="31"/>
  <c r="J13" i="31"/>
  <c r="K13" i="31"/>
  <c r="L13" i="31"/>
  <c r="M13" i="31"/>
  <c r="N13" i="31"/>
  <c r="O13" i="31"/>
  <c r="P13" i="31"/>
  <c r="B13" i="31"/>
  <c r="L48" i="12"/>
  <c r="I48" i="12" s="1"/>
  <c r="L47" i="12"/>
  <c r="I47" i="12"/>
  <c r="L46" i="12"/>
  <c r="I46" i="12" s="1"/>
  <c r="L45" i="12"/>
  <c r="I45" i="12" s="1"/>
  <c r="L44" i="12"/>
  <c r="I44" i="12" s="1"/>
  <c r="L31" i="12"/>
  <c r="I31" i="12" s="1"/>
  <c r="L30" i="12"/>
  <c r="I30" i="12" s="1"/>
  <c r="L29" i="12"/>
  <c r="I29" i="12" s="1"/>
  <c r="L28" i="12"/>
  <c r="I28" i="12" s="1"/>
  <c r="L27" i="12"/>
  <c r="I27" i="12" s="1"/>
  <c r="L26" i="12"/>
  <c r="I26" i="12" s="1"/>
  <c r="L25" i="12"/>
  <c r="I25" i="12" s="1"/>
  <c r="L24" i="12"/>
  <c r="I24" i="12"/>
  <c r="L23" i="12"/>
  <c r="I23" i="12" s="1"/>
  <c r="L22" i="12"/>
  <c r="I22" i="12" s="1"/>
  <c r="L21" i="12"/>
  <c r="I21" i="12" s="1"/>
  <c r="L20" i="12"/>
  <c r="I20" i="12" s="1"/>
  <c r="L19" i="12"/>
  <c r="I19" i="12" s="1"/>
  <c r="L18" i="12"/>
  <c r="I18" i="12" s="1"/>
  <c r="L17" i="12"/>
  <c r="I17" i="12" s="1"/>
  <c r="L16" i="12"/>
  <c r="I16" i="12" s="1"/>
  <c r="L15" i="12"/>
  <c r="I15" i="12" s="1"/>
  <c r="L14" i="12"/>
  <c r="I14" i="12" s="1"/>
  <c r="L13" i="12"/>
  <c r="I13" i="12" s="1"/>
  <c r="L12" i="12"/>
  <c r="I12" i="12" s="1"/>
  <c r="L11" i="12"/>
  <c r="I11" i="12" s="1"/>
  <c r="L10" i="12"/>
  <c r="I10" i="12" s="1"/>
  <c r="L9" i="12"/>
  <c r="I9" i="12" s="1"/>
  <c r="L8" i="12"/>
  <c r="I8" i="12"/>
  <c r="L7" i="12"/>
  <c r="I7" i="12" s="1"/>
  <c r="L32" i="25" l="1"/>
  <c r="L12" i="25"/>
  <c r="L11" i="25"/>
  <c r="L21" i="24"/>
  <c r="L27" i="24"/>
  <c r="L25" i="24"/>
  <c r="L20" i="24"/>
  <c r="L19" i="24"/>
  <c r="L18" i="24"/>
  <c r="L17" i="24"/>
  <c r="L16" i="24"/>
  <c r="L15" i="24"/>
  <c r="L14" i="24"/>
  <c r="L13" i="24"/>
  <c r="L28" i="22" l="1"/>
  <c r="I21" i="22"/>
  <c r="L11" i="22" l="1"/>
  <c r="I11" i="22" s="1"/>
  <c r="L10" i="22"/>
  <c r="I10" i="22" s="1"/>
  <c r="L9" i="22"/>
  <c r="I9" i="22" s="1"/>
  <c r="L8" i="22"/>
  <c r="I8" i="22" s="1"/>
  <c r="L7" i="22"/>
  <c r="I7" i="22"/>
  <c r="Q28" i="20" l="1"/>
  <c r="R28" i="20"/>
  <c r="S28" i="20"/>
  <c r="T28" i="20"/>
  <c r="U28" i="20"/>
  <c r="V28" i="20"/>
  <c r="W28" i="20"/>
  <c r="X28" i="20"/>
  <c r="Y28" i="20"/>
  <c r="Z28" i="20"/>
  <c r="J28" i="20"/>
  <c r="K28" i="20"/>
  <c r="M28" i="20"/>
  <c r="N28" i="20"/>
  <c r="O28" i="20"/>
  <c r="P28" i="20"/>
  <c r="L27" i="20"/>
  <c r="I27" i="20" s="1"/>
  <c r="L26" i="20"/>
  <c r="I26" i="20" s="1"/>
  <c r="I28" i="20" s="1"/>
  <c r="L25" i="20"/>
  <c r="I25" i="20" s="1"/>
  <c r="L28" i="20" l="1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11" i="28"/>
  <c r="I12" i="28"/>
  <c r="I8" i="28"/>
  <c r="I9" i="28"/>
  <c r="I10" i="28"/>
  <c r="I7" i="28"/>
  <c r="L11" i="28"/>
  <c r="L8" i="28"/>
  <c r="L30" i="17"/>
  <c r="I30" i="17" s="1"/>
  <c r="L29" i="17"/>
  <c r="I29" i="17" s="1"/>
  <c r="L28" i="17"/>
  <c r="I28" i="17" s="1"/>
  <c r="L27" i="17"/>
  <c r="I27" i="17"/>
  <c r="L26" i="17"/>
  <c r="I26" i="17" s="1"/>
  <c r="L25" i="17"/>
  <c r="I25" i="17"/>
  <c r="L24" i="17"/>
  <c r="I24" i="17" s="1"/>
  <c r="L23" i="17"/>
  <c r="I23" i="17"/>
  <c r="L22" i="17"/>
  <c r="I22" i="17" s="1"/>
  <c r="L10" i="17"/>
  <c r="L27" i="34"/>
  <c r="I27" i="34"/>
  <c r="L26" i="34"/>
  <c r="I26" i="34"/>
  <c r="L25" i="34"/>
  <c r="I25" i="34"/>
  <c r="L24" i="34"/>
  <c r="I24" i="34"/>
  <c r="L23" i="34"/>
  <c r="I23" i="34"/>
  <c r="L22" i="34"/>
  <c r="I22" i="34"/>
  <c r="L21" i="34"/>
  <c r="I21" i="34"/>
  <c r="L20" i="34"/>
  <c r="I20" i="34"/>
  <c r="L19" i="34"/>
  <c r="I19" i="34"/>
  <c r="L18" i="34"/>
  <c r="I18" i="34"/>
  <c r="L17" i="34"/>
  <c r="I17" i="34"/>
  <c r="L16" i="34"/>
  <c r="I16" i="34"/>
  <c r="L15" i="34"/>
  <c r="I15" i="34"/>
  <c r="L14" i="34"/>
  <c r="I14" i="34"/>
  <c r="L13" i="34"/>
  <c r="I13" i="34"/>
  <c r="L12" i="34"/>
  <c r="I12" i="34"/>
  <c r="L11" i="34"/>
  <c r="I11" i="34"/>
  <c r="L10" i="34"/>
  <c r="I10" i="34"/>
  <c r="L9" i="34"/>
  <c r="I9" i="34"/>
  <c r="L8" i="34"/>
  <c r="I8" i="34"/>
  <c r="L7" i="34"/>
  <c r="I7" i="34"/>
  <c r="L22" i="33"/>
  <c r="L21" i="33"/>
  <c r="L20" i="33"/>
  <c r="L19" i="33"/>
  <c r="L18" i="33"/>
  <c r="L17" i="33"/>
  <c r="L16" i="33"/>
  <c r="L15" i="33"/>
  <c r="L14" i="33"/>
  <c r="L12" i="33"/>
  <c r="I31" i="13"/>
  <c r="I29" i="28" l="1"/>
  <c r="L10" i="13"/>
  <c r="L9" i="13"/>
  <c r="L22" i="32"/>
  <c r="I22" i="32" s="1"/>
  <c r="L29" i="32"/>
  <c r="I29" i="32"/>
  <c r="L28" i="32"/>
  <c r="I28" i="32" s="1"/>
  <c r="L27" i="32"/>
  <c r="I27" i="32" s="1"/>
  <c r="L26" i="32"/>
  <c r="I26" i="32" s="1"/>
  <c r="L25" i="32"/>
  <c r="I25" i="32" s="1"/>
  <c r="L24" i="32"/>
  <c r="I24" i="32" s="1"/>
  <c r="L23" i="32"/>
  <c r="I23" i="32" s="1"/>
  <c r="L21" i="32"/>
  <c r="I21" i="32" s="1"/>
  <c r="L20" i="32"/>
  <c r="I20" i="32" s="1"/>
  <c r="L19" i="32"/>
  <c r="I19" i="32" s="1"/>
  <c r="M11" i="32" l="1"/>
  <c r="I10" i="32"/>
  <c r="I8" i="32"/>
  <c r="L10" i="8"/>
  <c r="L56" i="7" l="1"/>
  <c r="I56" i="7" s="1"/>
  <c r="L55" i="7"/>
  <c r="I55" i="7"/>
  <c r="L54" i="7"/>
  <c r="I54" i="7" s="1"/>
  <c r="L53" i="7"/>
  <c r="I53" i="7" s="1"/>
  <c r="L52" i="7"/>
  <c r="I52" i="7" s="1"/>
  <c r="L51" i="7"/>
  <c r="I51" i="7" s="1"/>
  <c r="L50" i="7"/>
  <c r="I50" i="7" s="1"/>
  <c r="L49" i="7"/>
  <c r="I49" i="7" s="1"/>
  <c r="L48" i="7"/>
  <c r="I48" i="7" s="1"/>
  <c r="L47" i="7"/>
  <c r="I47" i="7" s="1"/>
  <c r="L46" i="7"/>
  <c r="I46" i="7" s="1"/>
  <c r="L45" i="7"/>
  <c r="I45" i="7" s="1"/>
  <c r="L44" i="7"/>
  <c r="I44" i="7" s="1"/>
  <c r="L43" i="7"/>
  <c r="I43" i="7" s="1"/>
  <c r="L35" i="7"/>
  <c r="I35" i="7" s="1"/>
  <c r="L34" i="7"/>
  <c r="I34" i="7" s="1"/>
  <c r="L33" i="7"/>
  <c r="I33" i="7" s="1"/>
  <c r="L32" i="7"/>
  <c r="I32" i="7" s="1"/>
  <c r="L31" i="7"/>
  <c r="I31" i="7" s="1"/>
  <c r="L30" i="7"/>
  <c r="I30" i="7" s="1"/>
  <c r="L29" i="7"/>
  <c r="I29" i="7" s="1"/>
  <c r="L28" i="7"/>
  <c r="I28" i="7" s="1"/>
  <c r="L27" i="7"/>
  <c r="I27" i="7" s="1"/>
  <c r="L26" i="7"/>
  <c r="I26" i="7" s="1"/>
  <c r="L25" i="7"/>
  <c r="I25" i="7" s="1"/>
  <c r="L24" i="7"/>
  <c r="I24" i="7" s="1"/>
  <c r="L23" i="7"/>
  <c r="I23" i="7" s="1"/>
  <c r="L22" i="7"/>
  <c r="I22" i="7" s="1"/>
  <c r="L21" i="7"/>
  <c r="I21" i="7" s="1"/>
  <c r="L20" i="7"/>
  <c r="I20" i="7" s="1"/>
  <c r="L19" i="7"/>
  <c r="I19" i="7" s="1"/>
  <c r="L18" i="7"/>
  <c r="I18" i="7" s="1"/>
  <c r="L17" i="7"/>
  <c r="I17" i="7" s="1"/>
  <c r="L16" i="7"/>
  <c r="I16" i="7" s="1"/>
  <c r="L15" i="7"/>
  <c r="I15" i="7" s="1"/>
  <c r="L14" i="7"/>
  <c r="I14" i="7" s="1"/>
  <c r="L13" i="7"/>
  <c r="I13" i="7" s="1"/>
  <c r="L12" i="7"/>
  <c r="I12" i="7" s="1"/>
  <c r="L11" i="7"/>
  <c r="I11" i="7" s="1"/>
  <c r="L10" i="7"/>
  <c r="I10" i="7"/>
  <c r="L9" i="7"/>
  <c r="I9" i="7" s="1"/>
  <c r="L8" i="7"/>
  <c r="I8" i="7" s="1"/>
  <c r="L7" i="7"/>
  <c r="I7" i="7" s="1"/>
  <c r="L7" i="6"/>
  <c r="I19" i="6"/>
  <c r="I16" i="6"/>
  <c r="C23" i="31" l="1"/>
  <c r="I30" i="24"/>
  <c r="I30" i="32"/>
  <c r="I36" i="13"/>
  <c r="I12" i="13"/>
  <c r="Z28" i="34"/>
  <c r="P23" i="31" s="1"/>
  <c r="Y28" i="34"/>
  <c r="O23" i="31" s="1"/>
  <c r="X28" i="34"/>
  <c r="N23" i="31" s="1"/>
  <c r="W28" i="34"/>
  <c r="M23" i="31" s="1"/>
  <c r="V28" i="34"/>
  <c r="L23" i="31" s="1"/>
  <c r="U28" i="34"/>
  <c r="K23" i="31" s="1"/>
  <c r="T28" i="34"/>
  <c r="J23" i="31" s="1"/>
  <c r="S28" i="34"/>
  <c r="I23" i="31" s="1"/>
  <c r="R28" i="34"/>
  <c r="H23" i="31" s="1"/>
  <c r="Q28" i="34"/>
  <c r="G23" i="31" s="1"/>
  <c r="P28" i="34"/>
  <c r="F23" i="31" s="1"/>
  <c r="O28" i="34"/>
  <c r="E23" i="31" s="1"/>
  <c r="N28" i="34"/>
  <c r="D23" i="31" s="1"/>
  <c r="M28" i="34"/>
  <c r="L28" i="34"/>
  <c r="B23" i="31" s="1"/>
  <c r="K28" i="34"/>
  <c r="J28" i="34"/>
  <c r="I23" i="33"/>
  <c r="I31" i="17"/>
  <c r="I14" i="17"/>
  <c r="I33" i="25"/>
  <c r="I31" i="22"/>
  <c r="I13" i="25" l="1"/>
  <c r="L12" i="22"/>
  <c r="I11" i="32"/>
  <c r="I11" i="8"/>
  <c r="I28" i="34"/>
  <c r="I12" i="22"/>
  <c r="I17" i="20"/>
  <c r="I32" i="12" l="1"/>
  <c r="I49" i="12" s="1"/>
  <c r="J36" i="7"/>
  <c r="K36" i="7"/>
  <c r="M36" i="7"/>
  <c r="N36" i="7"/>
  <c r="J32" i="12"/>
  <c r="K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L32" i="12" l="1"/>
  <c r="I36" i="7"/>
  <c r="I57" i="7" s="1"/>
  <c r="L36" i="7"/>
  <c r="O36" i="7"/>
  <c r="P36" i="7"/>
  <c r="Q36" i="7"/>
  <c r="R36" i="7"/>
  <c r="S36" i="7"/>
  <c r="T36" i="7"/>
  <c r="U36" i="7"/>
  <c r="V36" i="7"/>
  <c r="W36" i="7"/>
  <c r="X36" i="7"/>
  <c r="Y36" i="7"/>
  <c r="Z36" i="7"/>
  <c r="X33" i="25" l="1"/>
  <c r="Z23" i="33" l="1"/>
  <c r="P22" i="31" s="1"/>
  <c r="Y23" i="33"/>
  <c r="O22" i="31" s="1"/>
  <c r="X23" i="33"/>
  <c r="N22" i="31" s="1"/>
  <c r="W23" i="33"/>
  <c r="M22" i="31" s="1"/>
  <c r="V23" i="33"/>
  <c r="L22" i="31" s="1"/>
  <c r="U23" i="33"/>
  <c r="K22" i="31" s="1"/>
  <c r="T23" i="33"/>
  <c r="J22" i="31" s="1"/>
  <c r="S23" i="33"/>
  <c r="I22" i="31" s="1"/>
  <c r="R23" i="33"/>
  <c r="H22" i="31" s="1"/>
  <c r="Q23" i="33"/>
  <c r="G22" i="31" s="1"/>
  <c r="P23" i="33"/>
  <c r="F22" i="31" s="1"/>
  <c r="O23" i="33"/>
  <c r="E22" i="31" s="1"/>
  <c r="N23" i="33"/>
  <c r="D22" i="31" s="1"/>
  <c r="M23" i="33"/>
  <c r="C22" i="31" s="1"/>
  <c r="K23" i="33"/>
  <c r="J23" i="33"/>
  <c r="L23" i="33" l="1"/>
  <c r="B22" i="31" s="1"/>
  <c r="Y33" i="25" l="1"/>
  <c r="V33" i="25"/>
  <c r="U33" i="25"/>
  <c r="S33" i="25"/>
  <c r="R33" i="25"/>
  <c r="P33" i="25"/>
  <c r="J17" i="20" l="1"/>
  <c r="K17" i="20"/>
  <c r="M14" i="17"/>
  <c r="N14" i="17"/>
  <c r="N11" i="8"/>
  <c r="L17" i="20" l="1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J36" i="4" l="1"/>
  <c r="J49" i="4" s="1"/>
  <c r="X29" i="28" l="1"/>
  <c r="N26" i="31" s="1"/>
  <c r="Y29" i="28"/>
  <c r="O26" i="31" s="1"/>
  <c r="Z29" i="28"/>
  <c r="P26" i="31" s="1"/>
  <c r="M29" i="28"/>
  <c r="C26" i="31" s="1"/>
  <c r="N29" i="28"/>
  <c r="D26" i="31" s="1"/>
  <c r="O29" i="28"/>
  <c r="E26" i="31" s="1"/>
  <c r="P29" i="28"/>
  <c r="F26" i="31" s="1"/>
  <c r="Q29" i="28"/>
  <c r="G26" i="31" s="1"/>
  <c r="R29" i="28"/>
  <c r="H26" i="31" s="1"/>
  <c r="S29" i="28"/>
  <c r="I26" i="31" s="1"/>
  <c r="T29" i="28"/>
  <c r="J26" i="31" s="1"/>
  <c r="U29" i="28"/>
  <c r="K26" i="31" s="1"/>
  <c r="V29" i="28"/>
  <c r="L26" i="31" s="1"/>
  <c r="W29" i="28"/>
  <c r="M26" i="31" s="1"/>
  <c r="L29" i="28"/>
  <c r="B26" i="31" s="1"/>
  <c r="M24" i="6"/>
  <c r="N24" i="6"/>
  <c r="O24" i="6"/>
  <c r="P24" i="6"/>
  <c r="F13" i="31" s="1"/>
  <c r="Q24" i="6"/>
  <c r="R24" i="6"/>
  <c r="S24" i="6"/>
  <c r="I13" i="31" s="1"/>
  <c r="T24" i="6"/>
  <c r="U24" i="6"/>
  <c r="V24" i="6"/>
  <c r="W24" i="6"/>
  <c r="X24" i="6"/>
  <c r="Y24" i="6"/>
  <c r="Z24" i="6"/>
  <c r="M57" i="7"/>
  <c r="C14" i="31" s="1"/>
  <c r="N57" i="7"/>
  <c r="D14" i="31" s="1"/>
  <c r="O57" i="7"/>
  <c r="E14" i="31" s="1"/>
  <c r="P57" i="7"/>
  <c r="F14" i="31" s="1"/>
  <c r="Q57" i="7"/>
  <c r="G14" i="31" s="1"/>
  <c r="R57" i="7"/>
  <c r="H14" i="31" s="1"/>
  <c r="S57" i="7"/>
  <c r="I14" i="31" s="1"/>
  <c r="T57" i="7"/>
  <c r="J14" i="31" s="1"/>
  <c r="U57" i="7"/>
  <c r="K14" i="31" s="1"/>
  <c r="V57" i="7"/>
  <c r="L14" i="31" s="1"/>
  <c r="W57" i="7"/>
  <c r="M14" i="31" s="1"/>
  <c r="X57" i="7"/>
  <c r="N14" i="31" s="1"/>
  <c r="Y57" i="7"/>
  <c r="O14" i="31" s="1"/>
  <c r="Z57" i="7"/>
  <c r="P14" i="31" s="1"/>
  <c r="L24" i="6"/>
  <c r="M31" i="5"/>
  <c r="M70" i="5" s="1"/>
  <c r="M100" i="5" s="1"/>
  <c r="N31" i="5"/>
  <c r="N70" i="5" s="1"/>
  <c r="N100" i="5" s="1"/>
  <c r="D12" i="31" s="1"/>
  <c r="O31" i="5"/>
  <c r="O70" i="5" s="1"/>
  <c r="O100" i="5" s="1"/>
  <c r="P31" i="5"/>
  <c r="P70" i="5" s="1"/>
  <c r="P100" i="5" s="1"/>
  <c r="Q31" i="5"/>
  <c r="Q70" i="5" s="1"/>
  <c r="Q100" i="5" s="1"/>
  <c r="R70" i="5"/>
  <c r="R100" i="5" s="1"/>
  <c r="S70" i="5"/>
  <c r="S100" i="5" s="1"/>
  <c r="T31" i="5"/>
  <c r="T70" i="5" s="1"/>
  <c r="T100" i="5" s="1"/>
  <c r="U31" i="5"/>
  <c r="U70" i="5" s="1"/>
  <c r="U100" i="5" s="1"/>
  <c r="V31" i="5"/>
  <c r="V70" i="5" s="1"/>
  <c r="V100" i="5" s="1"/>
  <c r="W31" i="5"/>
  <c r="W70" i="5" s="1"/>
  <c r="W100" i="5" s="1"/>
  <c r="X31" i="5"/>
  <c r="X70" i="5" s="1"/>
  <c r="X100" i="5" s="1"/>
  <c r="Y31" i="5"/>
  <c r="Y70" i="5" s="1"/>
  <c r="Y100" i="5" s="1"/>
  <c r="Z31" i="5"/>
  <c r="Z70" i="5" s="1"/>
  <c r="Z100" i="5" s="1"/>
  <c r="L31" i="5"/>
  <c r="L70" i="5" s="1"/>
  <c r="L100" i="5" s="1"/>
  <c r="B12" i="31" s="1"/>
  <c r="J31" i="22"/>
  <c r="K31" i="22"/>
  <c r="L31" i="22"/>
  <c r="B30" i="31" s="1"/>
  <c r="M31" i="22"/>
  <c r="C30" i="31" s="1"/>
  <c r="N31" i="22"/>
  <c r="D30" i="31" s="1"/>
  <c r="O31" i="22"/>
  <c r="E30" i="31" s="1"/>
  <c r="P31" i="22"/>
  <c r="F30" i="31" s="1"/>
  <c r="Q31" i="22"/>
  <c r="G30" i="31" s="1"/>
  <c r="R31" i="22"/>
  <c r="H30" i="31" s="1"/>
  <c r="S31" i="22"/>
  <c r="I30" i="31" s="1"/>
  <c r="T31" i="22"/>
  <c r="J30" i="31" s="1"/>
  <c r="U31" i="22"/>
  <c r="K30" i="31" s="1"/>
  <c r="V31" i="22"/>
  <c r="L30" i="31" s="1"/>
  <c r="W31" i="22"/>
  <c r="M30" i="31" s="1"/>
  <c r="X31" i="22"/>
  <c r="N30" i="31" s="1"/>
  <c r="Y31" i="22"/>
  <c r="O30" i="31" s="1"/>
  <c r="Z31" i="22"/>
  <c r="P30" i="31" s="1"/>
  <c r="Z49" i="12"/>
  <c r="P19" i="31" s="1"/>
  <c r="Y49" i="12"/>
  <c r="O19" i="31" s="1"/>
  <c r="X49" i="12"/>
  <c r="N19" i="31" s="1"/>
  <c r="W49" i="12"/>
  <c r="M19" i="31" s="1"/>
  <c r="V49" i="12"/>
  <c r="L19" i="31" s="1"/>
  <c r="U49" i="12"/>
  <c r="K19" i="31" s="1"/>
  <c r="T49" i="12"/>
  <c r="J19" i="31" s="1"/>
  <c r="S49" i="12"/>
  <c r="I19" i="31" s="1"/>
  <c r="R49" i="12"/>
  <c r="H19" i="31" s="1"/>
  <c r="Q49" i="12"/>
  <c r="G19" i="31" s="1"/>
  <c r="P49" i="12"/>
  <c r="F19" i="31" s="1"/>
  <c r="O49" i="12"/>
  <c r="E19" i="31" s="1"/>
  <c r="M49" i="12"/>
  <c r="C19" i="31" s="1"/>
  <c r="L49" i="12"/>
  <c r="B19" i="31" s="1"/>
  <c r="K49" i="12"/>
  <c r="J49" i="12"/>
  <c r="M11" i="8"/>
  <c r="C15" i="31" s="1"/>
  <c r="D15" i="31"/>
  <c r="O11" i="8"/>
  <c r="E15" i="31" s="1"/>
  <c r="P11" i="8"/>
  <c r="F15" i="31" s="1"/>
  <c r="Q11" i="8"/>
  <c r="G15" i="31" s="1"/>
  <c r="R11" i="8"/>
  <c r="H15" i="31" s="1"/>
  <c r="S11" i="8"/>
  <c r="I15" i="31" s="1"/>
  <c r="T11" i="8"/>
  <c r="J15" i="31" s="1"/>
  <c r="U11" i="8"/>
  <c r="K15" i="31" s="1"/>
  <c r="V11" i="8"/>
  <c r="L15" i="31" s="1"/>
  <c r="W11" i="8"/>
  <c r="M15" i="31" s="1"/>
  <c r="X11" i="8"/>
  <c r="N15" i="31" s="1"/>
  <c r="Y11" i="8"/>
  <c r="O15" i="31" s="1"/>
  <c r="Z11" i="8"/>
  <c r="P15" i="31" s="1"/>
  <c r="M33" i="8"/>
  <c r="C16" i="31" s="1"/>
  <c r="N33" i="8"/>
  <c r="D16" i="31" s="1"/>
  <c r="O33" i="8"/>
  <c r="E16" i="31" s="1"/>
  <c r="P33" i="8"/>
  <c r="F16" i="31" s="1"/>
  <c r="Q33" i="8"/>
  <c r="G16" i="31" s="1"/>
  <c r="R33" i="8"/>
  <c r="H16" i="31" s="1"/>
  <c r="S33" i="8"/>
  <c r="I16" i="31" s="1"/>
  <c r="T33" i="8"/>
  <c r="J16" i="31" s="1"/>
  <c r="U33" i="8"/>
  <c r="K16" i="31" s="1"/>
  <c r="V33" i="8"/>
  <c r="L16" i="31" s="1"/>
  <c r="W33" i="8"/>
  <c r="M16" i="31" s="1"/>
  <c r="X33" i="8"/>
  <c r="N16" i="31" s="1"/>
  <c r="Y33" i="8"/>
  <c r="O16" i="31" s="1"/>
  <c r="Z33" i="8"/>
  <c r="P16" i="31" s="1"/>
  <c r="C17" i="31"/>
  <c r="N11" i="32"/>
  <c r="D17" i="31" s="1"/>
  <c r="O11" i="32"/>
  <c r="E17" i="31" s="1"/>
  <c r="P11" i="32"/>
  <c r="F17" i="31" s="1"/>
  <c r="Q11" i="32"/>
  <c r="G17" i="31" s="1"/>
  <c r="R11" i="32"/>
  <c r="H17" i="31" s="1"/>
  <c r="S11" i="32"/>
  <c r="I17" i="31" s="1"/>
  <c r="T11" i="32"/>
  <c r="J17" i="31" s="1"/>
  <c r="U11" i="32"/>
  <c r="K17" i="31" s="1"/>
  <c r="V11" i="32"/>
  <c r="L17" i="31" s="1"/>
  <c r="W11" i="32"/>
  <c r="M17" i="31" s="1"/>
  <c r="X11" i="32"/>
  <c r="N17" i="31" s="1"/>
  <c r="Y11" i="32"/>
  <c r="O17" i="31" s="1"/>
  <c r="Z11" i="32"/>
  <c r="P17" i="31" s="1"/>
  <c r="M30" i="32"/>
  <c r="C18" i="31" s="1"/>
  <c r="N30" i="32"/>
  <c r="D18" i="31" s="1"/>
  <c r="O30" i="32"/>
  <c r="E18" i="31" s="1"/>
  <c r="P30" i="32"/>
  <c r="F18" i="31" s="1"/>
  <c r="Q30" i="32"/>
  <c r="G18" i="31" s="1"/>
  <c r="R30" i="32"/>
  <c r="H18" i="31" s="1"/>
  <c r="S30" i="32"/>
  <c r="I18" i="31" s="1"/>
  <c r="T30" i="32"/>
  <c r="J18" i="31" s="1"/>
  <c r="U30" i="32"/>
  <c r="K18" i="31" s="1"/>
  <c r="V30" i="32"/>
  <c r="L18" i="31" s="1"/>
  <c r="W30" i="32"/>
  <c r="M18" i="31" s="1"/>
  <c r="X30" i="32"/>
  <c r="N18" i="31" s="1"/>
  <c r="Y30" i="32"/>
  <c r="O18" i="31" s="1"/>
  <c r="Z30" i="32"/>
  <c r="P18" i="31" s="1"/>
  <c r="M12" i="13"/>
  <c r="C20" i="31" s="1"/>
  <c r="N12" i="13"/>
  <c r="D20" i="31" s="1"/>
  <c r="O12" i="13"/>
  <c r="E20" i="31" s="1"/>
  <c r="P12" i="13"/>
  <c r="F20" i="31" s="1"/>
  <c r="Q12" i="13"/>
  <c r="G20" i="31" s="1"/>
  <c r="R12" i="13"/>
  <c r="H20" i="31" s="1"/>
  <c r="S12" i="13"/>
  <c r="I20" i="31" s="1"/>
  <c r="T12" i="13"/>
  <c r="J20" i="31" s="1"/>
  <c r="U12" i="13"/>
  <c r="K20" i="31" s="1"/>
  <c r="V12" i="13"/>
  <c r="L20" i="31" s="1"/>
  <c r="W12" i="13"/>
  <c r="M20" i="31" s="1"/>
  <c r="X12" i="13"/>
  <c r="N20" i="31" s="1"/>
  <c r="Y12" i="13"/>
  <c r="O20" i="31" s="1"/>
  <c r="Z12" i="13"/>
  <c r="P20" i="31" s="1"/>
  <c r="M36" i="13"/>
  <c r="C21" i="31" s="1"/>
  <c r="N36" i="13"/>
  <c r="D21" i="31" s="1"/>
  <c r="O36" i="13"/>
  <c r="E21" i="31" s="1"/>
  <c r="P36" i="13"/>
  <c r="F21" i="31" s="1"/>
  <c r="Q36" i="13"/>
  <c r="G21" i="31" s="1"/>
  <c r="R36" i="13"/>
  <c r="H21" i="31" s="1"/>
  <c r="S36" i="13"/>
  <c r="I21" i="31" s="1"/>
  <c r="T36" i="13"/>
  <c r="J21" i="31" s="1"/>
  <c r="U36" i="13"/>
  <c r="K21" i="31" s="1"/>
  <c r="V36" i="13"/>
  <c r="L21" i="31" s="1"/>
  <c r="W36" i="13"/>
  <c r="M21" i="31" s="1"/>
  <c r="X36" i="13"/>
  <c r="N21" i="31" s="1"/>
  <c r="Y36" i="13"/>
  <c r="O21" i="31" s="1"/>
  <c r="Z36" i="13"/>
  <c r="P21" i="31" s="1"/>
  <c r="C24" i="31"/>
  <c r="D24" i="31"/>
  <c r="O14" i="17"/>
  <c r="E24" i="31" s="1"/>
  <c r="P14" i="17"/>
  <c r="F24" i="31" s="1"/>
  <c r="Q14" i="17"/>
  <c r="G24" i="31" s="1"/>
  <c r="R14" i="17"/>
  <c r="H24" i="31" s="1"/>
  <c r="S14" i="17"/>
  <c r="I24" i="31" s="1"/>
  <c r="T14" i="17"/>
  <c r="J24" i="31" s="1"/>
  <c r="U14" i="17"/>
  <c r="K24" i="31" s="1"/>
  <c r="V14" i="17"/>
  <c r="L24" i="31" s="1"/>
  <c r="W14" i="17"/>
  <c r="M24" i="31" s="1"/>
  <c r="X14" i="17"/>
  <c r="N24" i="31" s="1"/>
  <c r="Y14" i="17"/>
  <c r="O24" i="31" s="1"/>
  <c r="Z14" i="17"/>
  <c r="P24" i="31" s="1"/>
  <c r="M31" i="17"/>
  <c r="C25" i="31" s="1"/>
  <c r="N31" i="17"/>
  <c r="D25" i="31" s="1"/>
  <c r="O31" i="17"/>
  <c r="E25" i="31" s="1"/>
  <c r="P31" i="17"/>
  <c r="F25" i="31" s="1"/>
  <c r="Q31" i="17"/>
  <c r="G25" i="31" s="1"/>
  <c r="R31" i="17"/>
  <c r="H25" i="31" s="1"/>
  <c r="S31" i="17"/>
  <c r="I25" i="31" s="1"/>
  <c r="T31" i="17"/>
  <c r="J25" i="31" s="1"/>
  <c r="U31" i="17"/>
  <c r="K25" i="31" s="1"/>
  <c r="V31" i="17"/>
  <c r="L25" i="31" s="1"/>
  <c r="W31" i="17"/>
  <c r="M25" i="31" s="1"/>
  <c r="X31" i="17"/>
  <c r="N25" i="31" s="1"/>
  <c r="Y31" i="17"/>
  <c r="O25" i="31" s="1"/>
  <c r="Z31" i="17"/>
  <c r="P25" i="31" s="1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C28" i="31"/>
  <c r="D28" i="31"/>
  <c r="E28" i="31"/>
  <c r="F28" i="31"/>
  <c r="G28" i="31"/>
  <c r="H28" i="31"/>
  <c r="I28" i="31"/>
  <c r="J28" i="31"/>
  <c r="K28" i="31"/>
  <c r="L28" i="31"/>
  <c r="M28" i="31"/>
  <c r="N28" i="31"/>
  <c r="O28" i="31"/>
  <c r="P28" i="31"/>
  <c r="M12" i="22"/>
  <c r="C29" i="31" s="1"/>
  <c r="N12" i="22"/>
  <c r="D29" i="31" s="1"/>
  <c r="O12" i="22"/>
  <c r="E29" i="31" s="1"/>
  <c r="P12" i="22"/>
  <c r="F29" i="31" s="1"/>
  <c r="Q12" i="22"/>
  <c r="G29" i="31" s="1"/>
  <c r="R12" i="22"/>
  <c r="H29" i="31" s="1"/>
  <c r="S12" i="22"/>
  <c r="I29" i="31" s="1"/>
  <c r="T12" i="22"/>
  <c r="J29" i="31" s="1"/>
  <c r="U12" i="22"/>
  <c r="K29" i="31" s="1"/>
  <c r="V12" i="22"/>
  <c r="L29" i="31" s="1"/>
  <c r="W12" i="22"/>
  <c r="M29" i="31" s="1"/>
  <c r="X12" i="22"/>
  <c r="N29" i="31" s="1"/>
  <c r="Y12" i="22"/>
  <c r="O29" i="31" s="1"/>
  <c r="Z12" i="22"/>
  <c r="P29" i="31" s="1"/>
  <c r="M30" i="24"/>
  <c r="C31" i="31" s="1"/>
  <c r="N30" i="24"/>
  <c r="D31" i="31" s="1"/>
  <c r="O30" i="24"/>
  <c r="E31" i="31" s="1"/>
  <c r="P30" i="24"/>
  <c r="F31" i="31" s="1"/>
  <c r="Q30" i="24"/>
  <c r="G31" i="31" s="1"/>
  <c r="R30" i="24"/>
  <c r="H31" i="31" s="1"/>
  <c r="S30" i="24"/>
  <c r="I31" i="31" s="1"/>
  <c r="T30" i="24"/>
  <c r="J31" i="31" s="1"/>
  <c r="U30" i="24"/>
  <c r="K31" i="31" s="1"/>
  <c r="V30" i="24"/>
  <c r="L31" i="31" s="1"/>
  <c r="W30" i="24"/>
  <c r="M31" i="31" s="1"/>
  <c r="X30" i="24"/>
  <c r="N31" i="31" s="1"/>
  <c r="Y30" i="24"/>
  <c r="O31" i="31" s="1"/>
  <c r="Z30" i="24"/>
  <c r="P31" i="31" s="1"/>
  <c r="M13" i="25"/>
  <c r="C32" i="31" s="1"/>
  <c r="N13" i="25"/>
  <c r="D32" i="31" s="1"/>
  <c r="O13" i="25"/>
  <c r="E32" i="31" s="1"/>
  <c r="P13" i="25"/>
  <c r="F32" i="31" s="1"/>
  <c r="Q13" i="25"/>
  <c r="G32" i="31" s="1"/>
  <c r="R13" i="25"/>
  <c r="H32" i="31" s="1"/>
  <c r="S13" i="25"/>
  <c r="I32" i="31" s="1"/>
  <c r="T13" i="25"/>
  <c r="J32" i="31" s="1"/>
  <c r="U13" i="25"/>
  <c r="K32" i="31" s="1"/>
  <c r="V13" i="25"/>
  <c r="L32" i="31" s="1"/>
  <c r="W13" i="25"/>
  <c r="M32" i="31" s="1"/>
  <c r="X13" i="25"/>
  <c r="N32" i="31" s="1"/>
  <c r="Y13" i="25"/>
  <c r="O32" i="31" s="1"/>
  <c r="Z13" i="25"/>
  <c r="P32" i="31" s="1"/>
  <c r="M33" i="25"/>
  <c r="C33" i="31" s="1"/>
  <c r="N33" i="25"/>
  <c r="D33" i="31" s="1"/>
  <c r="O33" i="25"/>
  <c r="E33" i="31" s="1"/>
  <c r="F33" i="31"/>
  <c r="Q33" i="25"/>
  <c r="G33" i="31" s="1"/>
  <c r="H33" i="31"/>
  <c r="I33" i="31"/>
  <c r="T33" i="25"/>
  <c r="J33" i="31" s="1"/>
  <c r="K33" i="31"/>
  <c r="L33" i="31"/>
  <c r="W33" i="25"/>
  <c r="M33" i="31" s="1"/>
  <c r="N33" i="31"/>
  <c r="O33" i="31"/>
  <c r="Z33" i="25"/>
  <c r="P33" i="31" s="1"/>
  <c r="L33" i="25"/>
  <c r="B33" i="31" s="1"/>
  <c r="K33" i="25"/>
  <c r="J33" i="25"/>
  <c r="B28" i="31"/>
  <c r="L31" i="17"/>
  <c r="B25" i="31" s="1"/>
  <c r="K31" i="17"/>
  <c r="J31" i="17"/>
  <c r="L36" i="13"/>
  <c r="B21" i="31" s="1"/>
  <c r="L12" i="13"/>
  <c r="B20" i="31" s="1"/>
  <c r="K36" i="13"/>
  <c r="J36" i="13"/>
  <c r="L30" i="32"/>
  <c r="B18" i="31" s="1"/>
  <c r="L11" i="32"/>
  <c r="B17" i="31" s="1"/>
  <c r="K30" i="32"/>
  <c r="J30" i="32"/>
  <c r="J11" i="32"/>
  <c r="K11" i="32"/>
  <c r="L33" i="8"/>
  <c r="B16" i="31" s="1"/>
  <c r="K33" i="8"/>
  <c r="J33" i="8"/>
  <c r="U36" i="4"/>
  <c r="V36" i="4"/>
  <c r="W36" i="4"/>
  <c r="X36" i="4"/>
  <c r="Y36" i="4"/>
  <c r="Z36" i="4"/>
  <c r="R36" i="4"/>
  <c r="S36" i="4"/>
  <c r="T36" i="4"/>
  <c r="L36" i="4"/>
  <c r="M36" i="4"/>
  <c r="N36" i="4"/>
  <c r="O36" i="4"/>
  <c r="P36" i="4"/>
  <c r="Q36" i="4"/>
  <c r="L11" i="8"/>
  <c r="B15" i="31" s="1"/>
  <c r="L14" i="17"/>
  <c r="B24" i="31" s="1"/>
  <c r="B27" i="31"/>
  <c r="B29" i="31"/>
  <c r="L30" i="24"/>
  <c r="B31" i="31" s="1"/>
  <c r="L13" i="25"/>
  <c r="B32" i="31" s="1"/>
  <c r="J29" i="28"/>
  <c r="K29" i="28"/>
  <c r="I24" i="6"/>
  <c r="I31" i="5"/>
  <c r="I70" i="5" s="1"/>
  <c r="I100" i="5" s="1"/>
  <c r="J13" i="25"/>
  <c r="K13" i="25"/>
  <c r="J30" i="24"/>
  <c r="K30" i="24"/>
  <c r="J12" i="22"/>
  <c r="K12" i="22"/>
  <c r="J14" i="17"/>
  <c r="K14" i="17"/>
  <c r="J12" i="13"/>
  <c r="K12" i="13"/>
  <c r="J11" i="8"/>
  <c r="K11" i="8"/>
  <c r="J57" i="7"/>
  <c r="K57" i="7"/>
  <c r="J24" i="6"/>
  <c r="K24" i="6"/>
  <c r="J31" i="5"/>
  <c r="J70" i="5" s="1"/>
  <c r="J100" i="5" s="1"/>
  <c r="K31" i="5"/>
  <c r="K70" i="5" s="1"/>
  <c r="K100" i="5" s="1"/>
  <c r="I36" i="4"/>
  <c r="I49" i="4" s="1"/>
  <c r="K36" i="4"/>
  <c r="K49" i="4" s="1"/>
  <c r="P49" i="4" l="1"/>
  <c r="L49" i="4"/>
  <c r="B11" i="31" s="1"/>
  <c r="Z49" i="4"/>
  <c r="V49" i="4"/>
  <c r="O49" i="4"/>
  <c r="T49" i="4"/>
  <c r="Y49" i="4"/>
  <c r="U49" i="4"/>
  <c r="N49" i="4"/>
  <c r="S49" i="4"/>
  <c r="X49" i="4"/>
  <c r="Q49" i="4"/>
  <c r="M49" i="4"/>
  <c r="R49" i="4"/>
  <c r="W49" i="4"/>
  <c r="G12" i="31"/>
  <c r="P12" i="31"/>
  <c r="O12" i="31"/>
  <c r="N12" i="31"/>
  <c r="M12" i="31"/>
  <c r="L12" i="31"/>
  <c r="K12" i="31"/>
  <c r="J12" i="31"/>
  <c r="I12" i="31"/>
  <c r="H12" i="31"/>
  <c r="F12" i="31"/>
  <c r="E12" i="31"/>
  <c r="C12" i="31"/>
  <c r="L57" i="7"/>
  <c r="B14" i="31" s="1"/>
  <c r="N49" i="12"/>
  <c r="D19" i="31" s="1"/>
  <c r="D34" i="31" l="1"/>
  <c r="B34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C34" i="31"/>
</calcChain>
</file>

<file path=xl/comments1.xml><?xml version="1.0" encoding="utf-8"?>
<comments xmlns="http://schemas.openxmlformats.org/spreadsheetml/2006/main">
  <authors>
    <author>pnitkova</author>
  </authors>
  <commentList>
    <comment ref="A69" authorId="0">
      <text>
        <r>
          <rPr>
            <b/>
            <sz val="9"/>
            <color indexed="81"/>
            <rFont val="Tahoma"/>
            <family val="2"/>
            <charset val="238"/>
          </rPr>
          <t>pnitkova:</t>
        </r>
        <r>
          <rPr>
            <sz val="9"/>
            <color indexed="81"/>
            <rFont val="Tahoma"/>
            <family val="2"/>
            <charset val="238"/>
          </rPr>
          <t xml:space="preserve">
odstranit - oprava</t>
        </r>
      </text>
    </comment>
  </commentList>
</comments>
</file>

<file path=xl/comments2.xml><?xml version="1.0" encoding="utf-8"?>
<comments xmlns="http://schemas.openxmlformats.org/spreadsheetml/2006/main">
  <authors>
    <author>Ing. Dagmar Krupčíková</author>
  </authors>
  <commentList>
    <comment ref="A48" authorId="0">
      <text>
        <r>
          <rPr>
            <sz val="9"/>
            <color indexed="81"/>
            <rFont val="Tahoma"/>
            <family val="2"/>
            <charset val="238"/>
          </rPr>
          <t xml:space="preserve">ODPA 3639-výkupy pozemků (komunální služby a územní rozvoj),
ODPA 3613-výkupy garáží (nebytové hospodářství)
</t>
        </r>
      </text>
    </comment>
    <comment ref="B48" authorId="0">
      <text>
        <r>
          <rPr>
            <sz val="9"/>
            <color indexed="81"/>
            <rFont val="Tahoma"/>
            <family val="2"/>
            <charset val="238"/>
          </rPr>
          <t>POL 6130-pozemky
POL 6121-stavby (garáže)</t>
        </r>
      </text>
    </comment>
  </commentList>
</comments>
</file>

<file path=xl/sharedStrings.xml><?xml version="1.0" encoding="utf-8"?>
<sst xmlns="http://schemas.openxmlformats.org/spreadsheetml/2006/main" count="3352" uniqueCount="570">
  <si>
    <t>Název stavby</t>
  </si>
  <si>
    <t xml:space="preserve">  C E L K E M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</si>
  <si>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</si>
  <si>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</si>
  <si>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</si>
  <si>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</si>
  <si>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</si>
  <si>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</si>
  <si>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</si>
  <si>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</si>
  <si>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</si>
  <si>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(12)</t>
  </si>
  <si>
    <t>Celková</t>
  </si>
  <si>
    <t>Očekávané</t>
  </si>
  <si>
    <t>(13)</t>
  </si>
  <si>
    <t>sloupec 1</t>
  </si>
  <si>
    <t>sloupec 4</t>
  </si>
  <si>
    <t>sloupec 5</t>
  </si>
  <si>
    <t>sloupec 6</t>
  </si>
  <si>
    <t>(14)</t>
  </si>
  <si>
    <t>Statutární město Ostrava</t>
  </si>
  <si>
    <t>Veřejné rozpočty (stát, EU)</t>
  </si>
  <si>
    <t>Jiné zdroje (vlastní zdroje ÚMOb., spol.)</t>
  </si>
  <si>
    <t>Poznámka:</t>
  </si>
  <si>
    <t xml:space="preserve">sloupec (1) =           </t>
  </si>
  <si>
    <t xml:space="preserve">sloupec (4) = </t>
  </si>
  <si>
    <t>finanční údaje v tis. Kč</t>
  </si>
  <si>
    <t>Celkové rozpočtové náklady stavby</t>
  </si>
  <si>
    <t>Veřejné rozpočty (stát/EU)</t>
  </si>
  <si>
    <t>Jiné zdroje (vlastní zdroje, ÚMOb.)</t>
  </si>
  <si>
    <t>(16)</t>
  </si>
  <si>
    <t>(17)</t>
  </si>
  <si>
    <t>(18)</t>
  </si>
  <si>
    <t>Skutečné</t>
  </si>
  <si>
    <t>Lokalita stavby</t>
  </si>
  <si>
    <t>Investor</t>
  </si>
  <si>
    <t>Rok</t>
  </si>
  <si>
    <t>zahájení</t>
  </si>
  <si>
    <t>dokončení</t>
  </si>
  <si>
    <t>§</t>
  </si>
  <si>
    <t>Pol.</t>
  </si>
  <si>
    <t>Org.</t>
  </si>
  <si>
    <t>…</t>
  </si>
  <si>
    <t>krytí rozpočtem SMO</t>
  </si>
  <si>
    <t>Nositel požadavku:</t>
  </si>
  <si>
    <t>Městský obvod Moravská Ostrava a Přívoz</t>
  </si>
  <si>
    <t>Stránka č. 1</t>
  </si>
  <si>
    <t>Městský obvod Ostrava - Jih</t>
  </si>
  <si>
    <t>Městský obvod Poruba</t>
  </si>
  <si>
    <t>Městský obvod Slezská Ostrava</t>
  </si>
  <si>
    <t>Městský obvod Nová Bělá</t>
  </si>
  <si>
    <t>Městský obvod Vítkovice</t>
  </si>
  <si>
    <t>Městský obvod Pustkovec</t>
  </si>
  <si>
    <t>Městský obvod Mariánské Hory a Hulváky</t>
  </si>
  <si>
    <t>Městský obvod Petřkovice</t>
  </si>
  <si>
    <t>Městský obvod Lhotka</t>
  </si>
  <si>
    <t>Městský obvod Hošťálkovice</t>
  </si>
  <si>
    <t>Městský obvod Nová Ves</t>
  </si>
  <si>
    <t>Městský obvod Proskovice</t>
  </si>
  <si>
    <t>Městský obvod Michálkovice</t>
  </si>
  <si>
    <t>Městský obvod Radvanice a Bartovice</t>
  </si>
  <si>
    <t>Městský obvod Krásné Pole</t>
  </si>
  <si>
    <t>Městský obvod Martinov</t>
  </si>
  <si>
    <t>Městský obvod Polanka nad Odrou</t>
  </si>
  <si>
    <t>Městský obvod Hrabová</t>
  </si>
  <si>
    <t>Městský obvod Svinov</t>
  </si>
  <si>
    <t>Městský obvod Třebovice</t>
  </si>
  <si>
    <t>Městský obvod Plesná</t>
  </si>
  <si>
    <t>Stránka č. 2</t>
  </si>
  <si>
    <t>Stránka č. 3</t>
  </si>
  <si>
    <t>Městské obvody</t>
  </si>
  <si>
    <t>Název obvodu</t>
  </si>
  <si>
    <t>Moravská Ostrava a Přívoz</t>
  </si>
  <si>
    <t>Slezská Ostrava</t>
  </si>
  <si>
    <t>Ostrava - Jih</t>
  </si>
  <si>
    <t>Poruba</t>
  </si>
  <si>
    <t>Nová Bělá</t>
  </si>
  <si>
    <t>Vítkovice</t>
  </si>
  <si>
    <t>Stará Bělá</t>
  </si>
  <si>
    <t>Pustkovec</t>
  </si>
  <si>
    <t>Mariánské Hory a Hulváky</t>
  </si>
  <si>
    <t>Petřkovice</t>
  </si>
  <si>
    <t>Lhotka</t>
  </si>
  <si>
    <t>Hošťálkovice</t>
  </si>
  <si>
    <t>Nová Ves</t>
  </si>
  <si>
    <t>Proskovice</t>
  </si>
  <si>
    <t>Michálkovice</t>
  </si>
  <si>
    <t>Radvanice a Bartovice</t>
  </si>
  <si>
    <t>Krásné Pole</t>
  </si>
  <si>
    <t>Martinov</t>
  </si>
  <si>
    <t>Polanka nad Odrou</t>
  </si>
  <si>
    <t>Hrabová</t>
  </si>
  <si>
    <t>Svinov</t>
  </si>
  <si>
    <t>Třebovice</t>
  </si>
  <si>
    <t>Plesná</t>
  </si>
  <si>
    <t>OBSAH :</t>
  </si>
  <si>
    <t>Městský obvod</t>
  </si>
  <si>
    <t>stránka č.</t>
  </si>
  <si>
    <t>~</t>
  </si>
  <si>
    <r>
      <t>Finanční údaje</t>
    </r>
    <r>
      <rPr>
        <b/>
        <sz val="12"/>
        <rFont val="Arial"/>
        <family val="2"/>
      </rPr>
      <t xml:space="preserve"> v tis. Kč</t>
    </r>
  </si>
  <si>
    <r>
      <t xml:space="preserve">Městské obvody   </t>
    </r>
    <r>
      <rPr>
        <b/>
        <sz val="13"/>
        <rFont val="Arial CE"/>
        <family val="2"/>
        <charset val="238"/>
      </rPr>
      <t>CELKEM</t>
    </r>
  </si>
  <si>
    <t>Stránka č. 5</t>
  </si>
  <si>
    <t>Stránka č. 9</t>
  </si>
  <si>
    <t>Stránka č. 13</t>
  </si>
  <si>
    <t>Stránka č. 14</t>
  </si>
  <si>
    <t>Stránka č. 15</t>
  </si>
  <si>
    <t>Stránka č. 16</t>
  </si>
  <si>
    <t>Stránka č. 18</t>
  </si>
  <si>
    <t>Stránka č. 19</t>
  </si>
  <si>
    <t>Stránka č. 4</t>
  </si>
  <si>
    <t>Stránka č. 11</t>
  </si>
  <si>
    <t>Stránka č. 12</t>
  </si>
  <si>
    <t>Rozpočtová skladba na r.2015</t>
  </si>
  <si>
    <t>Stránka č. 10</t>
  </si>
  <si>
    <t>r. 2019</t>
  </si>
  <si>
    <t>Stránka č. 20</t>
  </si>
  <si>
    <t>Stránka č. 21</t>
  </si>
  <si>
    <t>r. 2020</t>
  </si>
  <si>
    <t>(7)</t>
  </si>
  <si>
    <t>(11)</t>
  </si>
  <si>
    <t>(15)</t>
  </si>
  <si>
    <t>(5) + (6) + (7) + (8)</t>
  </si>
  <si>
    <t>(2) + (3) + (4) + (9) + (10) + (11) + (12) + (13) + (14) + (15) + (16) + (17) + (18)</t>
  </si>
  <si>
    <t>Městský obvod Stará Bělá</t>
  </si>
  <si>
    <r>
      <t>finanční potřeba na rok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2018</t>
    </r>
  </si>
  <si>
    <r>
      <t>Předpokl. nedočerpané prostředky</t>
    </r>
    <r>
      <rPr>
        <b/>
        <sz val="10"/>
        <rFont val="Arial CE"/>
        <charset val="238"/>
      </rPr>
      <t xml:space="preserve"> </t>
    </r>
    <r>
      <rPr>
        <b/>
        <sz val="11"/>
        <rFont val="Arial CE"/>
        <charset val="238"/>
      </rPr>
      <t>r.2017</t>
    </r>
  </si>
  <si>
    <t>Požadavek na rok 2018</t>
  </si>
  <si>
    <t>Kapitálový výhled na léta 2019 - 2021</t>
  </si>
  <si>
    <t>r. 2021</t>
  </si>
  <si>
    <r>
      <t>Zbývá proinv. po r.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2021</t>
    </r>
  </si>
  <si>
    <r>
      <t xml:space="preserve">Seznam všech požadavků </t>
    </r>
    <r>
      <rPr>
        <b/>
        <u/>
        <sz val="24"/>
        <rFont val="Arial"/>
        <family val="2"/>
      </rPr>
      <t>městských obvodů</t>
    </r>
    <r>
      <rPr>
        <b/>
        <sz val="18"/>
        <rFont val="Arial"/>
        <family val="2"/>
      </rPr>
      <t xml:space="preserve"> na zařazení do investičního rozpočtu SMO na rok 2018</t>
    </r>
  </si>
  <si>
    <r>
      <t xml:space="preserve">plnění do </t>
    </r>
    <r>
      <rPr>
        <b/>
        <sz val="11"/>
        <rFont val="Arial CE"/>
        <charset val="238"/>
      </rPr>
      <t>12/2016</t>
    </r>
  </si>
  <si>
    <r>
      <t>plnění v roce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2017</t>
    </r>
  </si>
  <si>
    <r>
      <t>plnění v roce</t>
    </r>
    <r>
      <rPr>
        <b/>
        <sz val="9"/>
        <rFont val="Arial CE"/>
        <charset val="238"/>
      </rPr>
      <t xml:space="preserve"> </t>
    </r>
    <r>
      <rPr>
        <b/>
        <sz val="11"/>
        <rFont val="Arial CE"/>
        <charset val="238"/>
      </rPr>
      <t>2017</t>
    </r>
  </si>
  <si>
    <r>
      <t>finanční potřeba na rok</t>
    </r>
    <r>
      <rPr>
        <b/>
        <sz val="9"/>
        <rFont val="Arial CE"/>
        <charset val="238"/>
      </rPr>
      <t xml:space="preserve"> </t>
    </r>
    <r>
      <rPr>
        <b/>
        <sz val="11"/>
        <rFont val="Arial CE"/>
        <charset val="238"/>
      </rPr>
      <t>2018</t>
    </r>
  </si>
  <si>
    <r>
      <t>Plnění po r.</t>
    </r>
    <r>
      <rPr>
        <b/>
        <sz val="11"/>
        <rFont val="Arial CE"/>
        <charset val="238"/>
      </rPr>
      <t>2021</t>
    </r>
  </si>
  <si>
    <t>Rekonstrukce ulic Jurečkova, Denisova, Střední</t>
  </si>
  <si>
    <t>MOP</t>
  </si>
  <si>
    <t>Výstavba bytového domu na ul. Janáčkova</t>
  </si>
  <si>
    <t>ZŠaMŠO, Ostrčilova 10 - rekonstrukce hřiště - 1.etapa</t>
  </si>
  <si>
    <t>Úprava parku P. Bezruče</t>
  </si>
  <si>
    <t xml:space="preserve">Regenerace sídliště Fifejdy II. </t>
  </si>
  <si>
    <t>Regenerace sídliště Šalamouna</t>
  </si>
  <si>
    <t>Dětský ráj II. - II. etapa</t>
  </si>
  <si>
    <t>Rekonstrukce parku Čs. letců</t>
  </si>
  <si>
    <t>Rekonstrukce vozovky ul. Přívozská</t>
  </si>
  <si>
    <t xml:space="preserve">Rekonstrukce vozovky Čs. legií a rekonstrukce místních komunikací v okolí nám. Msgre Šrámka </t>
  </si>
  <si>
    <t>Infrastruktura ZŠ - modernizace základních škol</t>
  </si>
  <si>
    <t>Výměna plynových kotlů ve vybraných školských zařízeních MOaP</t>
  </si>
  <si>
    <t>Park válečných veteránů</t>
  </si>
  <si>
    <t>Hala ZŠO Gen. Píky</t>
  </si>
  <si>
    <t>Vybudování společných kotelen  a rozvodů tepla, TUV, studené vody a odpadů bytových domů</t>
  </si>
  <si>
    <t>Vybudování kanalizačních přípojek - Hlučínská 64 -70, Žofie Podlipské 3, 3a, Na Náhonu 8,10,14</t>
  </si>
  <si>
    <t>BD Chelčického 8, 10 - rekonstrukce bytů</t>
  </si>
  <si>
    <t>BD Chelčického 10 - výměna oken</t>
  </si>
  <si>
    <t>BD Na Náhonu 8, 10, 14</t>
  </si>
  <si>
    <t>BD Úprkova 11 - rekonstrukce domu</t>
  </si>
  <si>
    <t>Rekonstrukce ul. Zelená</t>
  </si>
  <si>
    <t>Rekonstrukce vstupů do DPS Galdošova 39b</t>
  </si>
  <si>
    <t>MŠO Repinova 19 - rekonstrukce zahrady - II. část</t>
  </si>
  <si>
    <t xml:space="preserve">Waldorfská ZŠ a MŠO - střecha, zateplení, výměna oken, rekonstrukce hřiště </t>
  </si>
  <si>
    <t>BD Tolstého 12 - rekonstrukce domu</t>
  </si>
  <si>
    <t>Na Jízdárně 18 - rekonstrukce nebytového prostoru</t>
  </si>
  <si>
    <t>BD Jungmannova 8 - rekonstrukce objektu</t>
  </si>
  <si>
    <t>Puchmajerova 9 - vybudování 2 bytových jednotek z nebytových prostor</t>
  </si>
  <si>
    <t>Poštovní 15 - rekonstrukce objetku</t>
  </si>
  <si>
    <t>ZŠO, Zelená - zateplení hlavní části objektu</t>
  </si>
  <si>
    <r>
      <t>BD F</t>
    </r>
    <r>
      <rPr>
        <sz val="11"/>
        <color indexed="8"/>
        <rFont val="Calibri"/>
        <family val="2"/>
        <charset val="238"/>
      </rPr>
      <t>ü</t>
    </r>
    <r>
      <rPr>
        <sz val="11"/>
        <color indexed="8"/>
        <rFont val="Arial CE"/>
        <family val="2"/>
        <charset val="238"/>
      </rPr>
      <t>gnerova 6 - rekonstrukce domu</t>
    </r>
  </si>
  <si>
    <t>Rekonstrukce autobusové smyčky Klášterského, Ostrava-Výškovice</t>
  </si>
  <si>
    <t xml:space="preserve">OJI </t>
  </si>
  <si>
    <t>Náměstí Ostrava-Jih, veřejný prostor Ostrava-Hrabůvka SO 03, Parkoviště a komunikace</t>
  </si>
  <si>
    <t>OJI</t>
  </si>
  <si>
    <t>Náměstí Ostrava-Jih, veřejný prostor Ostrava-Hrabůvka</t>
  </si>
  <si>
    <t>Rekonstrukce chodníku na ulici V Troskách a na ulici Rýparova</t>
  </si>
  <si>
    <t>Rekonstrukce chodníku na ul. Jubilejní v Ostravě-Hrabůvce</t>
  </si>
  <si>
    <t>Rekonstrukce chodníku na ul. Věšínova od ul. Závodní po ul. Zkrácenou v Ostravě-Zábřehu nad Odrou</t>
  </si>
  <si>
    <t xml:space="preserve">Rekonstrukce náměstí Gen. Svobody </t>
  </si>
  <si>
    <t>Revitalizace MŠ Klegova</t>
  </si>
  <si>
    <t>Kosmonautů 15, Zateplení fasády objektu učeben</t>
  </si>
  <si>
    <t>Zateplení obvodového pláště domu vč. půdy a stropů sklepních prostor, oprava střechy bytového domu Čujkovova 31, Ostrava-Zábřeh</t>
  </si>
  <si>
    <t>Zateplení obvodového pláště domu vč. půdy a  stropů sklepních prostor, oprava střechy BD Čujkovova 29</t>
  </si>
  <si>
    <t>Zateplení obvodového pláště domu, střechy, stropů a skl. prostor domů Fr. Formana 47,49</t>
  </si>
  <si>
    <t>Zateplení obvodového pláště domu, střechy, stropů a oprava střechy BD Fr. Formana 51,53</t>
  </si>
  <si>
    <t>Komplexní zateplení domu vč. GO střechy, vč. opravy vzuchotechniky V. Vlasákové 2, 4, 6.O.-Bělský Les</t>
  </si>
  <si>
    <t>Vybudování spojovacího koridoru pro vstup do jídelny a zateplení objektu Adamusova</t>
  </si>
  <si>
    <t>Celková rekonstrukce objektu Charvátská 10</t>
  </si>
  <si>
    <t xml:space="preserve">Objekt občanské vybavenosti v Zálomu č. p. 2948/1, Ostrava-Zábřeh </t>
  </si>
  <si>
    <t>2212, 2219</t>
  </si>
  <si>
    <t>Rekonstrukce ulice Gustava Klimenta</t>
  </si>
  <si>
    <t>POR</t>
  </si>
  <si>
    <t>Dopravní napojení parkoviště u zámku na ulici Nábřeží SPB v Ostravě - Porubě</t>
  </si>
  <si>
    <t>Rekonstrukce ulice Opavská na městskou třídu</t>
  </si>
  <si>
    <t>Veřejné prostranství ,,DUHA"</t>
  </si>
  <si>
    <t>Stavební úpravy ulice Nábřeží SPB</t>
  </si>
  <si>
    <t>Revitalizace O. Jeremiáše</t>
  </si>
  <si>
    <t>Parkoviště u Koruny</t>
  </si>
  <si>
    <t>Řešení parkování u DK POKLAD</t>
  </si>
  <si>
    <t>MMO</t>
  </si>
  <si>
    <t>Parkovací objekt na ulici Slavíkova</t>
  </si>
  <si>
    <t>2219, 3722</t>
  </si>
  <si>
    <t>Revitalizace veřejného prostoru Alšova náměstí a ulice Alšova včetně podzemních garáží</t>
  </si>
  <si>
    <t>Veřejné prostranství ,,FLORIDA"</t>
  </si>
  <si>
    <t>Veřejné prostranství ,,Vozovna" Opavská x Sokolovská</t>
  </si>
  <si>
    <t>Podzemní parkoviště lokalita Hlavní třída</t>
  </si>
  <si>
    <t>Rekonstrukce elektroinstalace MŠ Ukrajinská</t>
  </si>
  <si>
    <t>Oprava sociálních zařízení MŠ V Zahradách</t>
  </si>
  <si>
    <t>Zateplení fasády MŠ Čs. Exilu</t>
  </si>
  <si>
    <t>Rekonstrukce elektroinstalace MŠ Šoupala</t>
  </si>
  <si>
    <t>Rekonstrukce elektroinstalace MŠ J. Skupy</t>
  </si>
  <si>
    <t>Oprava sociálních zařízení ZŠ Komenského  668</t>
  </si>
  <si>
    <t>Oprava tělocvičny ZŠ Porubská 832</t>
  </si>
  <si>
    <t>Venkovní hřiště ZŠ Valčíka</t>
  </si>
  <si>
    <t>Multifunkční hřiště u ZŠ Bulharská</t>
  </si>
  <si>
    <t>Komunitní centrum</t>
  </si>
  <si>
    <t>Rekonstrukce bytových domů č.p.432 - 435 na ulici Skautské</t>
  </si>
  <si>
    <t>Domov pro seniory - rekonstrukce Dělnická</t>
  </si>
  <si>
    <t>Sanace sklepních prostor bytového domu u Oblouku 501/5,6,7,10,11</t>
  </si>
  <si>
    <t>Rekonstrukce bytových domů 383/24 a 385/28 v ul. Dělnické v Ostravě-Porubě</t>
  </si>
  <si>
    <t>Rekonstrukce fasády u Oblouku 501/5, 6,7,10,11</t>
  </si>
  <si>
    <t>Rekonstrukce bytových domů 318/42, 319/40 a 320/38 v ul. Dělnické v Ostravě-Porubě</t>
  </si>
  <si>
    <t>Rekonstrukce střechy bytového domu u Oblouku 501/5,6,7,10,11</t>
  </si>
  <si>
    <t>Rozšíření hřbitova v Ostravě - Svinově</t>
  </si>
  <si>
    <t>Objekt zázemí  pro VPP</t>
  </si>
  <si>
    <t>Revitalizace veřejného prostoru BOHEMKA, náměstí Družby</t>
  </si>
  <si>
    <t>Revitalizace  veřejných prostranství památkové zóny</t>
  </si>
  <si>
    <t>3639, 3613</t>
  </si>
  <si>
    <t>6130, 6121</t>
  </si>
  <si>
    <t>Výkupy nemovitostí</t>
  </si>
  <si>
    <t>Podzemní kontejnery III</t>
  </si>
  <si>
    <t>Podzemní kontejnery IV</t>
  </si>
  <si>
    <t>Veřejné prostranství ,,Oblouk - Zámecký park"</t>
  </si>
  <si>
    <t>Rekonstrukce azylového domu</t>
  </si>
  <si>
    <t>Městský kamerový systém</t>
  </si>
  <si>
    <t>Přemístění budovy radnice</t>
  </si>
  <si>
    <t>Výměna 3 serverů</t>
  </si>
  <si>
    <t>Výměna diskového pole a NAS úložiště</t>
  </si>
  <si>
    <t>Víceúčelová sportovní hala</t>
  </si>
  <si>
    <t>Chodník podél ul. Hrabovské</t>
  </si>
  <si>
    <t>Protipovodňová opatření Na Plání</t>
  </si>
  <si>
    <t>Zvýšení bezpečnosti pro pěší-křižovatka U Balcara, ul. Krmelínská</t>
  </si>
  <si>
    <t>NBE</t>
  </si>
  <si>
    <t>Rekonstrukce dolní částí nám.J. z Poděbrad</t>
  </si>
  <si>
    <t>VIT</t>
  </si>
  <si>
    <t>Revitalizace veř.prostr. v okolí Syllabova 26-34</t>
  </si>
  <si>
    <t>Rekonstrukce školního hřiště Halasova</t>
  </si>
  <si>
    <t>Revitalizace byt.domů Ruská 37,37A,39</t>
  </si>
  <si>
    <t>Revitalizace byt. domů Syllabova 26-34</t>
  </si>
  <si>
    <t>Rek.velkoplošných bytů na menší Štramberská 4</t>
  </si>
  <si>
    <t>Rek.velkoplošných bytů na menší Štramberská 2</t>
  </si>
  <si>
    <t>Rek.velkoplošných bytů na menší Štramberská 2B</t>
  </si>
  <si>
    <t>Stavební úpravy byt.domu Tavičská 34</t>
  </si>
  <si>
    <t>Zdroj tepla a centr.rozv.ÚT a TUV Rudná 44-54</t>
  </si>
  <si>
    <t>Snížení energ.náročnosti nebyt.domu Zengrova 14</t>
  </si>
  <si>
    <t>Výstavba smuteční síně</t>
  </si>
  <si>
    <t>Rekonstrukce domova pro seniory</t>
  </si>
  <si>
    <t>SBE</t>
  </si>
  <si>
    <t>Reorganizace dopravy u MŠ Mitrovická</t>
  </si>
  <si>
    <t>Rekonstrukce rozvodu vody zdravotního střediska</t>
  </si>
  <si>
    <t>Rekonstrukce povrchu školního hřiště</t>
  </si>
  <si>
    <t>Nová budova hasičské zbrojnice</t>
  </si>
  <si>
    <t>PUS</t>
  </si>
  <si>
    <t>Zázemí sportoviště</t>
  </si>
  <si>
    <t>Rekonstrukce sportovní haly</t>
  </si>
  <si>
    <t>Zvýšení bezpečnosti na ulici Pustkovecká</t>
  </si>
  <si>
    <t>Veřejné osvětlení na ul. K. Aksamita</t>
  </si>
  <si>
    <t>Kanalizace na ul. Krásnopolské</t>
  </si>
  <si>
    <t>Výkupy pozemků ve VKP (Pustkovecké údolí)</t>
  </si>
  <si>
    <t>Sanace a zateplení budovy úřadu Mob</t>
  </si>
  <si>
    <t>Oplocení sportoviště</t>
  </si>
  <si>
    <t>PD a IČ - chodník ul. Krásnopolská</t>
  </si>
  <si>
    <t>Oprava parkoviště- ul. Slavíkova</t>
  </si>
  <si>
    <t>Rekonstrukce kulturního domu v Petřkovicích</t>
  </si>
  <si>
    <t>Přístavba MŠ Petřkovice</t>
  </si>
  <si>
    <t>Oprava zídek Ludgeřovického potoka</t>
  </si>
  <si>
    <t>Zatrubnění Petřkovického potoka</t>
  </si>
  <si>
    <t>Místní komunikace</t>
  </si>
  <si>
    <t>PET</t>
  </si>
  <si>
    <t>Propojení MK ul. Pod Vysílačem a ul. Bobrovnická</t>
  </si>
  <si>
    <t>Zpřístupnění haldy veřejnosti</t>
  </si>
  <si>
    <t>Doplnění tenisového kurtu a tréninkové stěny</t>
  </si>
  <si>
    <t>Odpočinková zóna u tréninkového hřiště</t>
  </si>
  <si>
    <t>Obnova vozovkového souvrství, zpevnění a úprava krajnic na místních komunikacích</t>
  </si>
  <si>
    <t>Dráha pro in-line brusle</t>
  </si>
  <si>
    <t>LHO</t>
  </si>
  <si>
    <t>Dětské hřiště a oprava chodníku</t>
  </si>
  <si>
    <t>Skate Park</t>
  </si>
  <si>
    <t>Parkoviště u bytového domu Výhledy 2</t>
  </si>
  <si>
    <t>Cyklistická trasa L</t>
  </si>
  <si>
    <t>Vyřešení odtokové situace na pozemku parc.č. 31 v k.ú. Hošťálkovice</t>
  </si>
  <si>
    <t>Odstranění závad na dešťové kanalizaci I. a II. etapa</t>
  </si>
  <si>
    <t>Rekonstrukce chodníku na pozemku parc.č. 414 - chodník na místním hřbitově</t>
  </si>
  <si>
    <t>Rekonstrukce části cyklostezky trasy G</t>
  </si>
  <si>
    <t>Odstranění závad na dešťové kanalizaci III. a IV. etapa</t>
  </si>
  <si>
    <t>Rekonstrukce areálu technických služeb</t>
  </si>
  <si>
    <t>Rekonstrukce areálu sběrného dvoru</t>
  </si>
  <si>
    <t>Revitalizace území v lokalitě točny autobusů v Hošťálkovicích</t>
  </si>
  <si>
    <t>Rekonstrukce části MK Broskvoňová</t>
  </si>
  <si>
    <t>Rekonstrukce MK Mezi Ploty</t>
  </si>
  <si>
    <t>Pěší stezka ul. K Vodě</t>
  </si>
  <si>
    <t>Výstavba chodníku Hošťálkovice - Lhotka</t>
  </si>
  <si>
    <t>HOS</t>
  </si>
  <si>
    <t xml:space="preserve">Snížení energetické náročnosti budovy  objektu bytového domu na ul. Bartolomějská č, 82/4 </t>
  </si>
  <si>
    <t>NVE</t>
  </si>
  <si>
    <t>Parkoviště Na Lánech (PD + realizace)</t>
  </si>
  <si>
    <t xml:space="preserve">Obnova  odtokových poměrů a revitalizace  lokality rybníky v Nové Vsi po těžební činnosti   </t>
  </si>
  <si>
    <t>Víceúčelový sportovní areál  U Boříka (víceúčelový sportovní areál za tenis. kurty)</t>
  </si>
  <si>
    <t xml:space="preserve">Přístavba a zateplení tělocvičny  Rolnická č. 55 </t>
  </si>
  <si>
    <t>Projektová dokumentace zástavby lokality Zacpalova, Lašská, Valašská (technická  infr)</t>
  </si>
  <si>
    <t>Rekonstrukce budovy bývalé márnice a sociálního zařízení na hřbitově</t>
  </si>
  <si>
    <t xml:space="preserve">0plocení hřbitova - levá strana </t>
  </si>
  <si>
    <t>Hasičské skladiště</t>
  </si>
  <si>
    <t>Rekonstrukce obecní budovy v areálu TAZSMO</t>
  </si>
  <si>
    <t>Rekonstrukce komunikací  mezi garážemi</t>
  </si>
  <si>
    <t>Rekonstrukce areálu technického dvora na ulici Štěrková</t>
  </si>
  <si>
    <t>Výstavba nového komunitního centra - mateřská školka, domov seniorů</t>
  </si>
  <si>
    <t>Rekonstrukce a zateplení kulturního domu(PD+realizace)</t>
  </si>
  <si>
    <t>Kanalizační přípojka pro bytový dům Bartolomějská 82/4</t>
  </si>
  <si>
    <t xml:space="preserve">splašková kanalizace na ul. Rolnická (PD+  realizace) </t>
  </si>
  <si>
    <t>Rekonstrukce vozovky po kanalizaci (Rolnická)</t>
  </si>
  <si>
    <t xml:space="preserve">Relaxační  zóna podél cyklostezky  podél řeky Odry </t>
  </si>
  <si>
    <t>Odvodnění  území  Ostrava - Nová Ves - Sever (dešťová kanalizace + reko vozovek)</t>
  </si>
  <si>
    <t xml:space="preserve">Rekonstrukce nebytových prostor v kulturním domě pro potřeby krizového řízení (náhradní ub)  </t>
  </si>
  <si>
    <t>Revitalizace hráze na Osadě</t>
  </si>
  <si>
    <t>Výstavba hasičské zbrojnice</t>
  </si>
  <si>
    <t>PRO</t>
  </si>
  <si>
    <t>Most přes vodoteč Dolový potok</t>
  </si>
  <si>
    <t>Zvýšení bezpečnosti silničního provozu na Staroveské ulici v Ostravě-Proskovicích</t>
  </si>
  <si>
    <t>Stavební úpravy v MŠ</t>
  </si>
  <si>
    <t>Revitalizace Mlýnského náhonu</t>
  </si>
  <si>
    <t>Estetizace ulice Na Smyčce</t>
  </si>
  <si>
    <t>Umělý kopec Proskovice</t>
  </si>
  <si>
    <t>221x</t>
  </si>
  <si>
    <t>Mic</t>
  </si>
  <si>
    <t>Rekonstrukce komunikace a vybudování chodníku na ul. U Kříže</t>
  </si>
  <si>
    <t>MIC</t>
  </si>
  <si>
    <t>Modernizace kulturního domu</t>
  </si>
  <si>
    <t>Zateplení BD Československé armády 102, Československé armády 104 a Československé armády 98</t>
  </si>
  <si>
    <t>Areál hasičské zbrojnice</t>
  </si>
  <si>
    <t>Výstavba workoutového hřiště</t>
  </si>
  <si>
    <t>Zeleň na ul. Československé armády</t>
  </si>
  <si>
    <t>Zateplení BD Radniční 342/69</t>
  </si>
  <si>
    <t>Zateplení BD Sládečkova 576/92</t>
  </si>
  <si>
    <t>Rekonstrukce komunikace Binarova</t>
  </si>
  <si>
    <t>Rekonstrukce zastávek Olšák a oprava chodníku podél ulice Těšínská - úsek nad Obcí - Újezdní</t>
  </si>
  <si>
    <t>RAB</t>
  </si>
  <si>
    <t>2018</t>
  </si>
  <si>
    <t>Sanace bývalého areálu koupaliště v Ostravě - Radvanicích</t>
  </si>
  <si>
    <t>Rekonstrukce křižovatky Čapkova x Radvanická</t>
  </si>
  <si>
    <t>2019</t>
  </si>
  <si>
    <t>Rekonstrukce komunikace Za Šachtou</t>
  </si>
  <si>
    <t>Energetické úspory bytových domů ulice Rokycanova a Kobrova v Ostravě-Radvanicích</t>
  </si>
  <si>
    <t>Přístavba hasičské zbrojnice v Ostravě - Radvanicích</t>
  </si>
  <si>
    <t>2017</t>
  </si>
  <si>
    <t>Revitalizace zeleně v Ostravě - Radvanicích II</t>
  </si>
  <si>
    <t>Úprava vnitrobloku bytové zóny mezi ulicemi Rokycanova a Matušinského v Ostravě - Radvanicích</t>
  </si>
  <si>
    <t>Revitalizace areál DTJ- dopravní hřiště</t>
  </si>
  <si>
    <t>2020</t>
  </si>
  <si>
    <t>Revitalizace budovy SD Bartovice</t>
  </si>
  <si>
    <t>Stabilizace sesuvu hřbitova Radvanice</t>
  </si>
  <si>
    <t>Stabilizace sesuv. Území a odvodnění Bučinského lesa</t>
  </si>
  <si>
    <t>Rekonstrukce budov garáží v areálu MěO Radvanice</t>
  </si>
  <si>
    <t>Stavební úpravy BD Těšínská 259</t>
  </si>
  <si>
    <t>Oprava MK – ul. Březová</t>
  </si>
  <si>
    <t>Chodník ul. Čapkova</t>
  </si>
  <si>
    <t>Oprava chodníku podél ul. Těšínská, úsek Fryštátská - Nad Kaplí</t>
  </si>
  <si>
    <t>Rekonstrukce komunikace ul. Turgeněvova a odvodnění II. část</t>
  </si>
  <si>
    <t>Opravy místních komunikací RaB</t>
  </si>
  <si>
    <t>Udržovací práce na chodnících ul. Těšínská, Ostrava - Radvanice  - II. etapa - pravá strana</t>
  </si>
  <si>
    <t>Rekonstrukce komunikace ul. Turgeněvova a odvodnění III. část</t>
  </si>
  <si>
    <t>2021</t>
  </si>
  <si>
    <t>Rekonstrukce u. Vrchlického</t>
  </si>
  <si>
    <t>MAR</t>
  </si>
  <si>
    <t>Rekonstrukce chodníku a rozšíření parkoviště na ul. U Dílen</t>
  </si>
  <si>
    <t>Rekonstrukce náměstí plk. A. Musálka vč. kašny</t>
  </si>
  <si>
    <t>Rozšíření místního rozhlasu a rekonstrukce stávajícího drátového rozhlasu</t>
  </si>
  <si>
    <t>Stavební úpravy školy čp. 330 v Polance nad Odrou</t>
  </si>
  <si>
    <t>Stavební úpravy hasičské zbrojnice čp. 592 v Polance nad Odrou</t>
  </si>
  <si>
    <t>Stavební úpravy bytového domu čp. 545 v Polance nad Odrou</t>
  </si>
  <si>
    <t>Rekonstrukce sportovního areálu</t>
  </si>
  <si>
    <t>Revitalizace odborné učebebny fyziky a chemie</t>
  </si>
  <si>
    <t>POL</t>
  </si>
  <si>
    <t>HRA</t>
  </si>
  <si>
    <t>Kruhový objezd ul. Frýdecká</t>
  </si>
  <si>
    <t>Propojovací větev mezi rampou ze sil. I/56 a ul. Paskovská na MOK u MAKRA</t>
  </si>
  <si>
    <t>Výstavba MŠ V. Huga</t>
  </si>
  <si>
    <t>Rozšíření školní družiny</t>
  </si>
  <si>
    <t>Bezbariérový vstup+přístupové chodníky</t>
  </si>
  <si>
    <t>Multifunkční hala TJ Sokol Hrabová</t>
  </si>
  <si>
    <t>Přístavba ÚMOb pro kulturní účely</t>
  </si>
  <si>
    <t>Výkup pozemků pro rozšíření hřbitova</t>
  </si>
  <si>
    <t>Rozšíření hřbitova I.etapa</t>
  </si>
  <si>
    <t>Rozšíření hřbitova II.etapa</t>
  </si>
  <si>
    <t xml:space="preserve">Rekonstrukce ul. V Závětří (vč.chodníků)+ PD </t>
  </si>
  <si>
    <t>SVI</t>
  </si>
  <si>
    <t xml:space="preserve">Rekonstrukce aut.zastávky  „Kovošrot“ + PD </t>
  </si>
  <si>
    <t xml:space="preserve">Rekonstrukce chodníku ul. Bílovecká – od ul. Navrátilové po lávku </t>
  </si>
  <si>
    <t xml:space="preserve">Rekonstrukce chodníku ul. Bílovecká – od ul. Jandásková po Makarankovou </t>
  </si>
  <si>
    <t xml:space="preserve">Rekonstrukce chodníku a cyklostezky pod ul. Opavskou+ PD </t>
  </si>
  <si>
    <t>Rekonstrukce chodníku ul. Jandáskova</t>
  </si>
  <si>
    <t>Rekonstrukce ul. Bří. Sedláčků</t>
  </si>
  <si>
    <t>Rekonstrukce chodníku ul. Polanecká</t>
  </si>
  <si>
    <t>Rekonstrukce ul. Krůčkovy</t>
  </si>
  <si>
    <t>Rekonstrukce ul. Hečkovy</t>
  </si>
  <si>
    <t>Rekonstrukce ul. Hrabyňské vč. chodníku</t>
  </si>
  <si>
    <t>Rekonstrukce ul. Axmanovy vč. chodníku</t>
  </si>
  <si>
    <t>Odvodnění části ul. Bří. Sedláčků (vedlejší větev)</t>
  </si>
  <si>
    <t>Rekonstrukce ul. Leopolda Kříže vč. chodníku</t>
  </si>
  <si>
    <t>Výstavba autobusové zastávky Dubí vč. VO</t>
  </si>
  <si>
    <t>Výstavba VO u bytových domů ul. Bílovecká č.p. 118,123,138,256,155,117 a 115</t>
  </si>
  <si>
    <t>Bezpečnostní kamerový systém na ul. F. a A. Ryšových (u ubytovny Dubí)</t>
  </si>
  <si>
    <t>Stavební úpravy bytového domu č.p. 352 na ul. Bří. Sedláčků</t>
  </si>
  <si>
    <t>Výměna střešní krytiny na domě č.p. 369 na nám. Dr. Brauna</t>
  </si>
  <si>
    <t>Rekonstrukce areálu Technického dvora p. o.</t>
  </si>
  <si>
    <t>Vybudování školního sportovního hříště</t>
  </si>
  <si>
    <t>Oplocení hřbitova v Ostravě - Svinově</t>
  </si>
  <si>
    <t>Sportovní hala - Sokolovna Svinov</t>
  </si>
  <si>
    <t>Místní komunikace ul.Čapajevova-V Mešníku</t>
  </si>
  <si>
    <t>Místní komunikace ul.J.Mošny+chodník</t>
  </si>
  <si>
    <t>Chodník ul. Na Heleně</t>
  </si>
  <si>
    <t>Garáž pro SDH O.-Třebovice</t>
  </si>
  <si>
    <t>Sportovní hala</t>
  </si>
  <si>
    <t>Dům pro seniory</t>
  </si>
  <si>
    <t>TRE</t>
  </si>
  <si>
    <t>Rekonstrukce budovy ÚMOb, zateplení, bezbariérový přístup</t>
  </si>
  <si>
    <t>Výstavba chodníků</t>
  </si>
  <si>
    <t xml:space="preserve">Hřiště Hrabek - veřejné úprostranství </t>
  </si>
  <si>
    <t>Veřejné osvětlení</t>
  </si>
  <si>
    <t>Dešťová kanalizace - opreava , výstavba</t>
  </si>
  <si>
    <t xml:space="preserve">Školní zahrada </t>
  </si>
  <si>
    <t>Oprava místních komunikací</t>
  </si>
  <si>
    <t>Hřbitov - regenerace</t>
  </si>
  <si>
    <t>Přechod pro chodce Žižkov</t>
  </si>
  <si>
    <t>Výstavba kluturního domu</t>
  </si>
  <si>
    <t>Výstavba sociálního domu</t>
  </si>
  <si>
    <t>Odkup pozemků - Centrum Plesná</t>
  </si>
  <si>
    <t>PLE</t>
  </si>
  <si>
    <t>Rekonstrukce Mariánského náměstí (komunikace, zeleň) - PD a realizace</t>
  </si>
  <si>
    <t>MHH</t>
  </si>
  <si>
    <t>Radnice Mariánské Hory a Hulváky</t>
  </si>
  <si>
    <t>Regenerace sídliště Vršovců V. etapa - PD a realizace</t>
  </si>
  <si>
    <t>Rekonstrukce místní komunikace ul. Varšavská (prodloužená - část ve vlastnictví SMO) - realizace</t>
  </si>
  <si>
    <t>Rekonstrukce místní komunikace ul. Ludmilina - PD a realizace</t>
  </si>
  <si>
    <t>Rekonstrukce místních komunikací ve vnitrobloku U Dvoru - PD a realizace</t>
  </si>
  <si>
    <t>Rekonstrukce místní komunikace ul.Blodkova - PD a realizace</t>
  </si>
  <si>
    <t>Rekonstukce ul. Hozova + parková úprava - PD a realizace</t>
  </si>
  <si>
    <t>Rekonstrukce místního hřbitova (kolumbarium,chodníky,oplocení) - PD a realizace</t>
  </si>
  <si>
    <t>Rekonstrukce parku u plynojemu - PD a realizace</t>
  </si>
  <si>
    <t>Rekonstrukce místní komunikace ul.Emila Filly - PD a realizace</t>
  </si>
  <si>
    <t>Rekonstrukce ul. Kremličkova - PD a realizace</t>
  </si>
  <si>
    <t>Rekonstrukce ul. Závišova - PD a realizace</t>
  </si>
  <si>
    <t>Rekonstrukce komunikace ul. Slavníkovců - PD a realizace</t>
  </si>
  <si>
    <t>Rekonstrukce místní komunikace ul. Fráni Šrámka - PD a realizace</t>
  </si>
  <si>
    <t>Rekonstrukce místní komunikace ul.Matrosovova - PD a realizace</t>
  </si>
  <si>
    <t>Rekuperace ZŠ Gen. Janka</t>
  </si>
  <si>
    <t>Rekonstrukce zahrada MŠ Zelená</t>
  </si>
  <si>
    <t>Klimatizace pro ostatní školky našeho obvodu</t>
  </si>
  <si>
    <t>Přístavba šaten ZŠ</t>
  </si>
  <si>
    <t>Revitalizace domů Fráni Šrámka 16, 18, 20, 22, 24, 26</t>
  </si>
  <si>
    <t>Revitalizace domů Fráni Šrámka 4, 6, 8, 10, 12, 14</t>
  </si>
  <si>
    <t>Revitalizace domů Jahnova 11, 11A</t>
  </si>
  <si>
    <t>Revitalizace domů U Nových Válcoven 2, 4, 6, 8</t>
  </si>
  <si>
    <t>Revitalizace domu Novoveská 34</t>
  </si>
  <si>
    <t>Revitalizace domů Šimáčkova 23, 25</t>
  </si>
  <si>
    <t>Renovace zdravotechniky Gen. Hrušky 8</t>
  </si>
  <si>
    <t>Náhradní bydlení Bedříška 100 bytů</t>
  </si>
  <si>
    <t>Rekonstrukce elektroinstalací domu Gen. Hrušky 4, 6, 8, 23, Rtm. Gucmana 1, 3 a Gen. Janka 7</t>
  </si>
  <si>
    <t>Rekonstrukce elektroinstalací domů Oblá 2A, 2B, 6, 8, 9, 13</t>
  </si>
  <si>
    <t>Závlek cyklostezky Q</t>
  </si>
  <si>
    <t>KRP</t>
  </si>
  <si>
    <t>MO</t>
  </si>
  <si>
    <t>Zvýšení bezpečnosti na komunikacích v MOb Krásné Pole, III. etapa</t>
  </si>
  <si>
    <t>Nástavba ZŠ Krásné Pole</t>
  </si>
  <si>
    <t>Workoutové hřiště u hasičské zbrojnice</t>
  </si>
  <si>
    <t>Výstavba víceúčelové sportovní haly</t>
  </si>
  <si>
    <t>Cyklostezka Kr.Pole - Plesná</t>
  </si>
  <si>
    <t>Oplocení veřejného sportoviště</t>
  </si>
  <si>
    <t>Revitalizace jádra MOb dle architekt. Studie</t>
  </si>
  <si>
    <t>Opravy a revitalizace hřbitova, vč. smuteční síně</t>
  </si>
  <si>
    <t>Zvýšení bezpečnosti na komunikacích, chodník na ul. Družební</t>
  </si>
  <si>
    <t>Zateplení bytového domu Vančurova 4, k.ú.Muglinov</t>
  </si>
  <si>
    <t>Zateplení  byt.domů na ul.Chrustova  8/260,10/261,12/262,k.ú.Slezská Ostrava</t>
  </si>
  <si>
    <t xml:space="preserve"> </t>
  </si>
  <si>
    <t>Zateplení bytových domů na ul. 8.března 1/264,3/265,k.ú.Slezská Ostrava</t>
  </si>
  <si>
    <t>Zateplení bytových domů Chrustova  14/263,16/1505,18/1506,k.ú.Slezská Ostrava</t>
  </si>
  <si>
    <t>Bytové domy Chrustova 20/1016 a 22/1021, k.ú.Slezská Ostrava</t>
  </si>
  <si>
    <t>Zateplení bytových domů na ul. Bohumínská 174/363,176/364,178/365</t>
  </si>
  <si>
    <t>Zateplení bytových domů na ul. 8.března 2/271,4/272,k.ú.Slezská Ostrava</t>
  </si>
  <si>
    <t>Zateplení bytových domů na ul. 8.března 5/266,7/267,9/268,k.ú.Slezská Ostrava</t>
  </si>
  <si>
    <t>Zateplení bytových domů na ul. 8.března 6/273,8/274,k.ú.Slezská Ostrava</t>
  </si>
  <si>
    <t>Zateplení bytových domů na ul. 8.března 10/275,12/276,k.ú.Slezská Ostrava</t>
  </si>
  <si>
    <t>Zateplení bytových domů na ul. 8.března 11/269,13/270,k.ú.Slezská Ostrava</t>
  </si>
  <si>
    <t>Zateplení bytových domů na ul. 8.března 14/277,16/278,k.ú.Slezská Ostrava</t>
  </si>
  <si>
    <t>Modernizace Sionkova 1/1503, 3/1504, k.ú.Slezská Ostrava</t>
  </si>
  <si>
    <t>Modernizace Sionkova 2/1507, 4/1508,6/1509, k.ú.Slezská Ostrava</t>
  </si>
  <si>
    <t>Modernizace Sionkova  7/1501, 9/1502, k.ú.Slezská Ostrava</t>
  </si>
  <si>
    <t>Modernizace Zapletalova  2/1022, 4/1023, k.ú. Slezská Ostrava</t>
  </si>
  <si>
    <t>Modernizace Zapletalova  6/1024, 8/1097,10/259, k.ú.Slezská Ostrava</t>
  </si>
  <si>
    <t>Modernizace Zapletalova  12/258,14/257,16/256, k.ú.Slezská Ostrava</t>
  </si>
  <si>
    <t>Celková modernizace domu Kepkova 3/1465, k.ú. Slezská Ostrava</t>
  </si>
  <si>
    <t>Celková modernizace domů Heřmanická 26/1442, 28/1443, 30/1444, k.ú. Slezská Ostrava</t>
  </si>
  <si>
    <t>Modernizace bytových domů Šenovská 65/1054, 67/1025 a 67/1033 - na sociální byty</t>
  </si>
  <si>
    <t>Inženýrské sítě - Modernizace bytových domů Šenovská 65/1054, 67/1025 a 67/1033</t>
  </si>
  <si>
    <t>Odvodnění a hydroizolace zateplených bytových domů - 22 domů</t>
  </si>
  <si>
    <t>Modernizace bytových domů Muglinovská 344/83, 345/85 a 346/87, k.ú. Ostrava- Muglinov</t>
  </si>
  <si>
    <t>SLO</t>
  </si>
  <si>
    <t>Komunikace ul. Zámostní, k.ú. Sl. Ostrava</t>
  </si>
  <si>
    <t>Stavební úpravy schodiště ul. Zámostní – ul. Keltičkova, k.ú. Slezská Ostrava</t>
  </si>
  <si>
    <t>Komunikace ul. Sazečská, k.ú. Slezská Ostrava</t>
  </si>
  <si>
    <t>Chodník ul. Michálkovická, k.ú. Slezská Ostrava</t>
  </si>
  <si>
    <t>Chodníky ul. Heřmanická, k.ú. Slezská Ostrava</t>
  </si>
  <si>
    <t>Chodníky ul. Koněvova, k.ú. Heřmanice</t>
  </si>
  <si>
    <t>Chodníky ul. Na Baranovci, k.ú. Slezská Ostrava</t>
  </si>
  <si>
    <t>Parkování Nová Osada</t>
  </si>
  <si>
    <t>Úpravy veřejného prostranství mezi ul. Lámař, Výdušná, Koblovská</t>
  </si>
  <si>
    <t>Parkování Koněvova,k.ú. Slezská Ostrava</t>
  </si>
  <si>
    <t>Komunikace ul. Vilová, k.ú. Slezská Ostrava</t>
  </si>
  <si>
    <t>Schodiště - U Staré elektrárny - Jeronýmova</t>
  </si>
  <si>
    <t>Komunikace ul. U Staré elektrárny, k.ú. Slezská Ostrava</t>
  </si>
  <si>
    <t>Komunikace ul. Sapíkova, k.ú. Slezská Ostrava</t>
  </si>
  <si>
    <t>Chodník ul. Šenovská, k.ú. Slezská Ostrava</t>
  </si>
  <si>
    <t xml:space="preserve">Stavební úpravy chodníku ul. Serafinova, </t>
  </si>
  <si>
    <t>Chodník ul. Těšínská, k.ú. Sezská Ostrava</t>
  </si>
  <si>
    <t>Stavební úpravy chodníku ul. Petřvaldská, k.ú. Sl. Ostrava</t>
  </si>
  <si>
    <t>Chodník na ul. Antošovická, k.ú. Koblov</t>
  </si>
  <si>
    <t>Stavební úpravy ul. Podílní, k.ú. Slezská Ostrava</t>
  </si>
  <si>
    <t>Stavební úpravy ul. Adamcova, k.ú. Slezská Ostrava</t>
  </si>
  <si>
    <t>Rek.ulice Dobrovolského, k.ú. Slezská Ostrava</t>
  </si>
  <si>
    <t>Rekonstrukce komunikace ul. Hradní</t>
  </si>
  <si>
    <t>Chodník ul. Bohumínská DPS Kamenec-čerpací st.</t>
  </si>
  <si>
    <t>Chodník a cyklostrasa ul. Muglinovská</t>
  </si>
  <si>
    <t>Snížení energetické náročnosti budovy MŠ  Keramická   8/230</t>
  </si>
  <si>
    <t>Snížení energetické náročnosti tělocvičny a krčku ZŠ Škrobálkova</t>
  </si>
  <si>
    <t xml:space="preserve">MŠ Chalupova, Antošovice - Výukové sportovně relaxační centrum pro děti předškolního a školního věku s možností komerčního využití </t>
  </si>
  <si>
    <t>Rekonstrukce ZŠ Ostrava - Slezská Ostrava, Bohumínská  72/1082 - vybudování nových šaten</t>
  </si>
  <si>
    <t>Modernizace základních škol</t>
  </si>
  <si>
    <t>ZŠ Chrustova - rekonstrukce sportovního hřiště</t>
  </si>
  <si>
    <t>Rekonstrukce energeticky vědomé otopné soustavy plynové kotelny MŠ Zámostní, MŠ Chrustova a MŠ Komerční</t>
  </si>
  <si>
    <t>Vybudování výtahu u školní jídelny ZŠ Chrustova</t>
  </si>
  <si>
    <t>Oplocení MŠ Slívova 11 , Ostrava - Slezská Ostrava</t>
  </si>
  <si>
    <t>Vybudování kulturně-vzdělávacího centra, Ostrava-Muglinov</t>
  </si>
  <si>
    <t>Nový domov pro seniory na ul Hladnovská, Ostrava- Muglinov</t>
  </si>
  <si>
    <t>2016</t>
  </si>
  <si>
    <t>Novostavba hasičské zbrojnice v Ostravě- Muglinově</t>
  </si>
  <si>
    <t>Regenerace sídliště Muglinov</t>
  </si>
  <si>
    <t>Výměna střešní krytiny, zateplení a oprava fasády budov úřadu Nám.J.Gagarina 4,5 a 6, Slezská Ostrava</t>
  </si>
  <si>
    <t xml:space="preserve">Stavební úpravy Tylova parku, k.ú. Sl. Ostrava </t>
  </si>
  <si>
    <t>Trojice - restaurování pomníku obětem hornické stávky 1894 - zpevněné plochy</t>
  </si>
  <si>
    <t>Urnový háj 1, kolumbárium na ÚH</t>
  </si>
  <si>
    <t>Vstupní prostor a schodiště na ÚH</t>
  </si>
  <si>
    <t>Regenerace brownfields v lokalitě "Areál sadu Maxima Gorkého"</t>
  </si>
  <si>
    <t xml:space="preserve">Vybudování technického zázemí u správní budovy ÚH </t>
  </si>
  <si>
    <t>Stavební úpravy kulturního domu v Heřmanicích, Koněvova 107/151</t>
  </si>
  <si>
    <t>Sanace obvodového zdiva a hydroizolace Azylového domu Na Liščině 2/338, Ostrava- Heřmanice</t>
  </si>
  <si>
    <t>Stavební úpravy bytového domu Rajnochova 199/199, Ostrava- Kučnčiky - Dům pro sociální účely</t>
  </si>
  <si>
    <t>Regenerace sídliště Kamenec</t>
  </si>
  <si>
    <t>Multifunkční hřiště O.-Kunčičky</t>
  </si>
  <si>
    <t>Zastřešení venkovního posezení, oplocení areálu a zřízení parkovacích stání u komunitního domu pro seniory, Heřmanická 22, Slezská Ostrava</t>
  </si>
  <si>
    <t xml:space="preserve">Oprava spojovacího krčku DPS Heřmanická 19a  </t>
  </si>
  <si>
    <r>
      <t>Plnění po r.</t>
    </r>
    <r>
      <rPr>
        <b/>
        <sz val="11"/>
        <rFont val="Arial"/>
        <family val="2"/>
        <charset val="238"/>
      </rPr>
      <t>2021</t>
    </r>
  </si>
  <si>
    <r>
      <t xml:space="preserve">plnění do </t>
    </r>
    <r>
      <rPr>
        <b/>
        <sz val="11"/>
        <rFont val="Arial"/>
        <family val="2"/>
        <charset val="238"/>
      </rPr>
      <t>12/2016</t>
    </r>
  </si>
  <si>
    <r>
      <t>plnění v roce</t>
    </r>
    <r>
      <rPr>
        <b/>
        <sz val="9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2017</t>
    </r>
  </si>
  <si>
    <r>
      <t>finanční potřeba na rok</t>
    </r>
    <r>
      <rPr>
        <b/>
        <sz val="9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2018</t>
    </r>
  </si>
  <si>
    <r>
      <t>Předpokl. nedočerpané prostředky</t>
    </r>
    <r>
      <rPr>
        <b/>
        <sz val="1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r.2017</t>
    </r>
  </si>
  <si>
    <t>Stránka č. 6</t>
  </si>
  <si>
    <t>Stránka č. 7</t>
  </si>
  <si>
    <t>Stránka č. 8</t>
  </si>
  <si>
    <t>Stránka č. 17</t>
  </si>
  <si>
    <t>předpokládaný převod z rozpočtu SMO r.2017 do následujícího roku 2018 (nedočerpané prostředky rozpočtu SMO)</t>
  </si>
  <si>
    <r>
      <t xml:space="preserve">požadavek na kapitálový rozpočet SMO v roce 2018 nad rámec převodu </t>
    </r>
    <r>
      <rPr>
        <b/>
        <sz val="11"/>
        <rFont val="Arial"/>
        <family val="2"/>
        <charset val="238"/>
      </rPr>
      <t>(NEZAHRNUJE převod z roku 2017 uvedený ve sloupci (5) !!!!)</t>
    </r>
  </si>
  <si>
    <r>
      <t xml:space="preserve">a kapitálového výhledu SMO na léta 2019 - 2021                                                                                                       </t>
    </r>
    <r>
      <rPr>
        <sz val="14"/>
        <rFont val="Arial"/>
        <family val="2"/>
        <charset val="238"/>
      </rPr>
      <t>Příloha č.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</si>
</sst>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 CE"/>
      <charset val="238"/>
    </font>
    <font>
      <sz val="14"/>
      <name val="Arial"/>
      <family val="2"/>
      <charset val="238"/>
    </font>
    <font>
      <b/>
      <sz val="9"/>
      <name val="Arial CE"/>
      <family val="2"/>
      <charset val="238"/>
    </font>
    <font>
      <b/>
      <sz val="14"/>
      <name val="Arial"/>
      <family val="2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sz val="13"/>
      <name val="Arial CE"/>
      <charset val="238"/>
    </font>
    <font>
      <sz val="13"/>
      <name val="Arial CE"/>
      <charset val="238"/>
    </font>
    <font>
      <sz val="13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color indexed="8"/>
      <name val="Arial"/>
      <family val="2"/>
      <charset val="238"/>
    </font>
    <font>
      <sz val="11"/>
      <color indexed="8"/>
      <name val="Arial CE"/>
      <family val="2"/>
      <charset val="238"/>
    </font>
    <font>
      <sz val="11"/>
      <color indexed="8"/>
      <name val="Arial"/>
      <family val="2"/>
    </font>
    <font>
      <sz val="11"/>
      <color indexed="8"/>
      <name val="Arial CE"/>
      <charset val="238"/>
    </font>
    <font>
      <b/>
      <sz val="20"/>
      <name val="Arial"/>
      <family val="2"/>
    </font>
    <font>
      <b/>
      <u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3"/>
      <name val="Arial"/>
      <family val="2"/>
      <charset val="238"/>
    </font>
    <font>
      <b/>
      <sz val="13"/>
      <name val="Arial CE"/>
      <family val="2"/>
      <charset val="238"/>
    </font>
    <font>
      <b/>
      <sz val="13"/>
      <name val="Arial"/>
      <family val="2"/>
    </font>
    <font>
      <sz val="10"/>
      <name val="Arial"/>
      <family val="2"/>
      <charset val="238"/>
    </font>
    <font>
      <sz val="13"/>
      <name val="Arial"/>
      <family val="2"/>
    </font>
    <font>
      <b/>
      <sz val="7"/>
      <name val="Arial CE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charset val="238"/>
    </font>
    <font>
      <b/>
      <sz val="12"/>
      <color indexed="8"/>
      <name val="Arial CE"/>
      <charset val="238"/>
    </font>
    <font>
      <sz val="11"/>
      <name val="Calibri"/>
      <family val="2"/>
      <charset val="238"/>
    </font>
    <font>
      <sz val="11"/>
      <name val="Times New Roman"/>
      <family val="1"/>
      <charset val="238"/>
    </font>
    <font>
      <sz val="12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color indexed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99CC00"/>
        <bgColor indexed="64"/>
      </patternFill>
    </fill>
    <fill>
      <patternFill patternType="solid">
        <fgColor rgb="FFFFC7CE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 style="thin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/>
      <top style="thin">
        <color indexed="64"/>
      </top>
      <bottom style="hair">
        <color indexed="16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/>
      <top style="thin">
        <color indexed="64"/>
      </top>
      <bottom style="thin">
        <color indexed="64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</borders>
  <cellStyleXfs count="6">
    <xf numFmtId="0" fontId="0" fillId="0" borderId="0"/>
    <xf numFmtId="0" fontId="20" fillId="0" borderId="0"/>
    <xf numFmtId="0" fontId="16" fillId="0" borderId="0"/>
    <xf numFmtId="0" fontId="1" fillId="0" borderId="0"/>
    <xf numFmtId="0" fontId="1" fillId="0" borderId="0"/>
    <xf numFmtId="0" fontId="62" fillId="12" borderId="0" applyNumberFormat="0" applyBorder="0" applyAlignment="0" applyProtection="0"/>
  </cellStyleXfs>
  <cellXfs count="996">
    <xf numFmtId="0" fontId="0" fillId="0" borderId="0" xfId="0"/>
    <xf numFmtId="0" fontId="0" fillId="0" borderId="0" xfId="0" applyFill="1" applyAlignment="1">
      <alignment horizontal="right"/>
    </xf>
    <xf numFmtId="0" fontId="7" fillId="0" borderId="0" xfId="0" applyFont="1"/>
    <xf numFmtId="0" fontId="6" fillId="0" borderId="0" xfId="0" applyFont="1"/>
    <xf numFmtId="0" fontId="5" fillId="0" borderId="0" xfId="0" applyFont="1" applyBorder="1" applyAlignment="1">
      <alignment horizontal="right"/>
    </xf>
    <xf numFmtId="0" fontId="11" fillId="0" borderId="0" xfId="0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7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4" fillId="2" borderId="4" xfId="0" applyFont="1" applyFill="1" applyBorder="1"/>
    <xf numFmtId="0" fontId="7" fillId="2" borderId="5" xfId="0" applyFont="1" applyFill="1" applyBorder="1"/>
    <xf numFmtId="0" fontId="0" fillId="0" borderId="0" xfId="0" applyAlignment="1"/>
    <xf numFmtId="0" fontId="17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9" fillId="2" borderId="2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7" fillId="2" borderId="3" xfId="0" applyFont="1" applyFill="1" applyBorder="1"/>
    <xf numFmtId="0" fontId="22" fillId="0" borderId="17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0" fontId="1" fillId="0" borderId="0" xfId="0" applyFont="1"/>
    <xf numFmtId="0" fontId="4" fillId="2" borderId="3" xfId="0" applyFont="1" applyFill="1" applyBorder="1"/>
    <xf numFmtId="0" fontId="25" fillId="0" borderId="24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4" fillId="2" borderId="0" xfId="0" applyFont="1" applyFill="1" applyBorder="1"/>
    <xf numFmtId="0" fontId="1" fillId="0" borderId="0" xfId="0" applyFont="1" applyBorder="1"/>
    <xf numFmtId="0" fontId="29" fillId="4" borderId="28" xfId="0" applyFont="1" applyFill="1" applyBorder="1"/>
    <xf numFmtId="0" fontId="29" fillId="4" borderId="29" xfId="0" applyFont="1" applyFill="1" applyBorder="1"/>
    <xf numFmtId="0" fontId="29" fillId="4" borderId="30" xfId="0" applyFont="1" applyFill="1" applyBorder="1"/>
    <xf numFmtId="0" fontId="29" fillId="4" borderId="31" xfId="0" applyFont="1" applyFill="1" applyBorder="1"/>
    <xf numFmtId="0" fontId="28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9" fillId="0" borderId="0" xfId="0" applyFont="1" applyFill="1" applyBorder="1"/>
    <xf numFmtId="0" fontId="29" fillId="4" borderId="32" xfId="0" applyFont="1" applyFill="1" applyBorder="1"/>
    <xf numFmtId="0" fontId="29" fillId="4" borderId="33" xfId="0" applyFont="1" applyFill="1" applyBorder="1"/>
    <xf numFmtId="0" fontId="29" fillId="4" borderId="34" xfId="0" applyFont="1" applyFill="1" applyBorder="1"/>
    <xf numFmtId="0" fontId="29" fillId="4" borderId="35" xfId="0" applyFont="1" applyFill="1" applyBorder="1"/>
    <xf numFmtId="0" fontId="29" fillId="4" borderId="36" xfId="0" applyFont="1" applyFill="1" applyBorder="1"/>
    <xf numFmtId="0" fontId="8" fillId="0" borderId="2" xfId="0" applyFont="1" applyBorder="1" applyAlignment="1"/>
    <xf numFmtId="3" fontId="18" fillId="0" borderId="2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7" fillId="2" borderId="0" xfId="0" applyFont="1" applyFill="1" applyBorder="1"/>
    <xf numFmtId="0" fontId="7" fillId="2" borderId="4" xfId="0" applyFont="1" applyFill="1" applyBorder="1"/>
    <xf numFmtId="0" fontId="7" fillId="2" borderId="38" xfId="0" applyFont="1" applyFill="1" applyBorder="1"/>
    <xf numFmtId="0" fontId="7" fillId="2" borderId="39" xfId="0" applyFont="1" applyFill="1" applyBorder="1"/>
    <xf numFmtId="0" fontId="19" fillId="2" borderId="2" xfId="0" applyFont="1" applyFill="1" applyBorder="1" applyAlignment="1">
      <alignment horizontal="center"/>
    </xf>
    <xf numFmtId="0" fontId="9" fillId="0" borderId="2" xfId="0" applyFont="1" applyBorder="1" applyAlignment="1"/>
    <xf numFmtId="3" fontId="18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/>
    </xf>
    <xf numFmtId="0" fontId="25" fillId="0" borderId="18" xfId="0" applyFont="1" applyBorder="1" applyAlignment="1">
      <alignment horizontal="center"/>
    </xf>
    <xf numFmtId="0" fontId="31" fillId="4" borderId="30" xfId="0" applyFont="1" applyFill="1" applyBorder="1"/>
    <xf numFmtId="0" fontId="31" fillId="4" borderId="31" xfId="0" applyFont="1" applyFill="1" applyBorder="1"/>
    <xf numFmtId="0" fontId="31" fillId="4" borderId="36" xfId="0" applyFont="1" applyFill="1" applyBorder="1"/>
    <xf numFmtId="0" fontId="12" fillId="0" borderId="0" xfId="0" applyFont="1"/>
    <xf numFmtId="3" fontId="32" fillId="0" borderId="41" xfId="0" applyNumberFormat="1" applyFont="1" applyFill="1" applyBorder="1" applyAlignment="1">
      <alignment horizontal="right"/>
    </xf>
    <xf numFmtId="3" fontId="32" fillId="0" borderId="42" xfId="0" applyNumberFormat="1" applyFont="1" applyFill="1" applyBorder="1" applyAlignment="1">
      <alignment horizontal="right"/>
    </xf>
    <xf numFmtId="3" fontId="32" fillId="0" borderId="43" xfId="0" applyNumberFormat="1" applyFont="1" applyFill="1" applyBorder="1" applyAlignment="1">
      <alignment horizontal="right"/>
    </xf>
    <xf numFmtId="3" fontId="32" fillId="0" borderId="44" xfId="0" applyNumberFormat="1" applyFont="1" applyFill="1" applyBorder="1" applyAlignment="1">
      <alignment horizontal="right"/>
    </xf>
    <xf numFmtId="3" fontId="32" fillId="0" borderId="45" xfId="0" applyNumberFormat="1" applyFont="1" applyFill="1" applyBorder="1" applyAlignment="1">
      <alignment horizontal="right"/>
    </xf>
    <xf numFmtId="3" fontId="32" fillId="0" borderId="46" xfId="0" applyNumberFormat="1" applyFont="1" applyFill="1" applyBorder="1" applyAlignment="1">
      <alignment horizontal="right"/>
    </xf>
    <xf numFmtId="3" fontId="33" fillId="0" borderId="19" xfId="0" applyNumberFormat="1" applyFont="1" applyFill="1" applyBorder="1" applyAlignment="1"/>
    <xf numFmtId="3" fontId="33" fillId="0" borderId="23" xfId="0" applyNumberFormat="1" applyFont="1" applyFill="1" applyBorder="1" applyAlignment="1"/>
    <xf numFmtId="3" fontId="33" fillId="0" borderId="20" xfId="0" applyNumberFormat="1" applyFont="1" applyFill="1" applyBorder="1" applyAlignment="1"/>
    <xf numFmtId="3" fontId="33" fillId="0" borderId="21" xfId="0" applyNumberFormat="1" applyFont="1" applyFill="1" applyBorder="1" applyAlignment="1"/>
    <xf numFmtId="3" fontId="33" fillId="0" borderId="18" xfId="0" applyNumberFormat="1" applyFont="1" applyFill="1" applyBorder="1" applyAlignment="1"/>
    <xf numFmtId="3" fontId="33" fillId="0" borderId="1" xfId="0" applyNumberFormat="1" applyFont="1" applyFill="1" applyBorder="1" applyAlignment="1"/>
    <xf numFmtId="3" fontId="33" fillId="0" borderId="10" xfId="0" applyNumberFormat="1" applyFont="1" applyFill="1" applyBorder="1" applyAlignment="1"/>
    <xf numFmtId="3" fontId="33" fillId="0" borderId="11" xfId="0" applyNumberFormat="1" applyFont="1" applyFill="1" applyBorder="1" applyAlignment="1"/>
    <xf numFmtId="3" fontId="33" fillId="0" borderId="12" xfId="0" applyNumberFormat="1" applyFont="1" applyFill="1" applyBorder="1" applyAlignment="1"/>
    <xf numFmtId="3" fontId="33" fillId="0" borderId="9" xfId="0" applyNumberFormat="1" applyFont="1" applyFill="1" applyBorder="1" applyAlignment="1"/>
    <xf numFmtId="3" fontId="33" fillId="0" borderId="13" xfId="0" applyNumberFormat="1" applyFont="1" applyFill="1" applyBorder="1" applyAlignment="1"/>
    <xf numFmtId="3" fontId="33" fillId="0" borderId="8" xfId="0" applyNumberFormat="1" applyFont="1" applyFill="1" applyBorder="1" applyAlignment="1"/>
    <xf numFmtId="3" fontId="33" fillId="0" borderId="7" xfId="0" applyNumberFormat="1" applyFont="1" applyFill="1" applyBorder="1" applyAlignment="1"/>
    <xf numFmtId="3" fontId="33" fillId="0" borderId="47" xfId="0" applyNumberFormat="1" applyFont="1" applyFill="1" applyBorder="1" applyAlignment="1"/>
    <xf numFmtId="0" fontId="34" fillId="0" borderId="0" xfId="0" applyFont="1"/>
    <xf numFmtId="0" fontId="19" fillId="0" borderId="12" xfId="0" applyFont="1" applyBorder="1" applyAlignment="1">
      <alignment wrapText="1"/>
    </xf>
    <xf numFmtId="3" fontId="33" fillId="0" borderId="52" xfId="0" applyNumberFormat="1" applyFont="1" applyFill="1" applyBorder="1" applyAlignment="1"/>
    <xf numFmtId="0" fontId="36" fillId="0" borderId="51" xfId="0" applyFont="1" applyBorder="1" applyAlignment="1">
      <alignment horizontal="left" wrapText="1"/>
    </xf>
    <xf numFmtId="0" fontId="38" fillId="0" borderId="53" xfId="2" applyFont="1" applyFill="1" applyBorder="1" applyAlignment="1">
      <alignment wrapText="1"/>
    </xf>
    <xf numFmtId="0" fontId="37" fillId="0" borderId="53" xfId="2" applyFont="1" applyFill="1" applyBorder="1" applyAlignment="1">
      <alignment horizontal="left" wrapText="1"/>
    </xf>
    <xf numFmtId="3" fontId="33" fillId="0" borderId="27" xfId="0" applyNumberFormat="1" applyFont="1" applyFill="1" applyBorder="1" applyAlignment="1"/>
    <xf numFmtId="3" fontId="33" fillId="0" borderId="25" xfId="0" applyNumberFormat="1" applyFont="1" applyFill="1" applyBorder="1" applyAlignment="1"/>
    <xf numFmtId="3" fontId="33" fillId="0" borderId="56" xfId="0" applyNumberFormat="1" applyFont="1" applyFill="1" applyBorder="1" applyAlignment="1"/>
    <xf numFmtId="0" fontId="38" fillId="0" borderId="12" xfId="2" applyFont="1" applyFill="1" applyBorder="1" applyAlignment="1">
      <alignment wrapText="1"/>
    </xf>
    <xf numFmtId="0" fontId="40" fillId="0" borderId="12" xfId="2" applyFont="1" applyFill="1" applyBorder="1" applyAlignment="1">
      <alignment wrapText="1"/>
    </xf>
    <xf numFmtId="0" fontId="25" fillId="0" borderId="51" xfId="0" applyFont="1" applyBorder="1" applyAlignment="1">
      <alignment horizontal="center"/>
    </xf>
    <xf numFmtId="0" fontId="38" fillId="0" borderId="4" xfId="2" applyFont="1" applyFill="1" applyBorder="1" applyAlignment="1">
      <alignment wrapText="1"/>
    </xf>
    <xf numFmtId="0" fontId="41" fillId="0" borderId="0" xfId="0" applyFont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44" fillId="0" borderId="0" xfId="0" applyFont="1" applyFill="1" applyBorder="1"/>
    <xf numFmtId="0" fontId="44" fillId="0" borderId="0" xfId="0" applyFont="1" applyBorder="1"/>
    <xf numFmtId="0" fontId="44" fillId="0" borderId="0" xfId="0" applyFont="1"/>
    <xf numFmtId="0" fontId="46" fillId="0" borderId="0" xfId="0" applyFont="1"/>
    <xf numFmtId="0" fontId="15" fillId="0" borderId="4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5" fillId="0" borderId="0" xfId="0" applyFont="1"/>
    <xf numFmtId="0" fontId="4" fillId="0" borderId="0" xfId="0" applyFont="1"/>
    <xf numFmtId="0" fontId="6" fillId="0" borderId="0" xfId="0" applyFont="1" applyFill="1" applyBorder="1"/>
    <xf numFmtId="0" fontId="6" fillId="0" borderId="0" xfId="0" applyFont="1" applyBorder="1"/>
    <xf numFmtId="0" fontId="7" fillId="0" borderId="0" xfId="0" applyFont="1" applyAlignment="1">
      <alignment horizontal="right"/>
    </xf>
    <xf numFmtId="0" fontId="4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9" fillId="0" borderId="0" xfId="0" applyFont="1"/>
    <xf numFmtId="3" fontId="33" fillId="0" borderId="26" xfId="0" applyNumberFormat="1" applyFont="1" applyFill="1" applyBorder="1" applyAlignment="1"/>
    <xf numFmtId="0" fontId="34" fillId="0" borderId="0" xfId="0" applyFont="1" applyBorder="1"/>
    <xf numFmtId="0" fontId="4" fillId="0" borderId="0" xfId="0" applyFont="1" applyFill="1"/>
    <xf numFmtId="0" fontId="6" fillId="0" borderId="0" xfId="0" applyFont="1" applyFill="1"/>
    <xf numFmtId="0" fontId="32" fillId="0" borderId="42" xfId="0" applyFont="1" applyBorder="1" applyAlignment="1">
      <alignment horizontal="center"/>
    </xf>
    <xf numFmtId="3" fontId="51" fillId="0" borderId="46" xfId="0" applyNumberFormat="1" applyFont="1" applyBorder="1" applyAlignment="1">
      <alignment horizontal="right"/>
    </xf>
    <xf numFmtId="3" fontId="51" fillId="0" borderId="45" xfId="0" applyNumberFormat="1" applyFont="1" applyBorder="1" applyAlignment="1">
      <alignment horizontal="right"/>
    </xf>
    <xf numFmtId="3" fontId="51" fillId="0" borderId="43" xfId="0" applyNumberFormat="1" applyFont="1" applyBorder="1" applyAlignment="1">
      <alignment horizontal="right"/>
    </xf>
    <xf numFmtId="3" fontId="51" fillId="0" borderId="44" xfId="0" applyNumberFormat="1" applyFont="1" applyFill="1" applyBorder="1" applyAlignment="1">
      <alignment horizontal="right"/>
    </xf>
    <xf numFmtId="3" fontId="51" fillId="0" borderId="43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3" fillId="0" borderId="61" xfId="0" applyFont="1" applyBorder="1"/>
    <xf numFmtId="0" fontId="43" fillId="0" borderId="56" xfId="0" applyFont="1" applyBorder="1" applyAlignment="1">
      <alignment horizontal="center"/>
    </xf>
    <xf numFmtId="49" fontId="44" fillId="0" borderId="65" xfId="0" applyNumberFormat="1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3" fillId="0" borderId="51" xfId="0" applyFont="1" applyBorder="1"/>
    <xf numFmtId="0" fontId="43" fillId="0" borderId="23" xfId="0" applyFont="1" applyBorder="1" applyAlignment="1">
      <alignment horizontal="center"/>
    </xf>
    <xf numFmtId="49" fontId="44" fillId="0" borderId="7" xfId="0" applyNumberFormat="1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0" borderId="64" xfId="0" applyFont="1" applyBorder="1"/>
    <xf numFmtId="0" fontId="43" fillId="0" borderId="63" xfId="0" applyFont="1" applyBorder="1" applyAlignment="1">
      <alignment horizontal="center"/>
    </xf>
    <xf numFmtId="49" fontId="44" fillId="0" borderId="66" xfId="0" applyNumberFormat="1" applyFont="1" applyBorder="1" applyAlignment="1">
      <alignment horizontal="center"/>
    </xf>
    <xf numFmtId="0" fontId="43" fillId="0" borderId="67" xfId="0" applyFont="1" applyBorder="1" applyAlignment="1">
      <alignment horizontal="center"/>
    </xf>
    <xf numFmtId="0" fontId="43" fillId="5" borderId="41" xfId="0" applyFont="1" applyFill="1" applyBorder="1" applyAlignment="1">
      <alignment horizontal="center"/>
    </xf>
    <xf numFmtId="0" fontId="22" fillId="0" borderId="6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62" xfId="0" applyFont="1" applyBorder="1" applyAlignment="1">
      <alignment horizontal="center"/>
    </xf>
    <xf numFmtId="0" fontId="25" fillId="0" borderId="56" xfId="0" applyFont="1" applyBorder="1" applyAlignment="1">
      <alignment horizontal="center"/>
    </xf>
    <xf numFmtId="3" fontId="33" fillId="0" borderId="50" xfId="0" applyNumberFormat="1" applyFont="1" applyFill="1" applyBorder="1" applyAlignment="1"/>
    <xf numFmtId="0" fontId="39" fillId="0" borderId="4" xfId="2" applyFont="1" applyFill="1" applyBorder="1" applyAlignment="1">
      <alignment horizontal="left" wrapText="1"/>
    </xf>
    <xf numFmtId="3" fontId="33" fillId="0" borderId="75" xfId="0" applyNumberFormat="1" applyFont="1" applyFill="1" applyBorder="1" applyAlignment="1"/>
    <xf numFmtId="3" fontId="33" fillId="0" borderId="76" xfId="0" applyNumberFormat="1" applyFont="1" applyFill="1" applyBorder="1" applyAlignment="1"/>
    <xf numFmtId="0" fontId="40" fillId="0" borderId="51" xfId="2" applyFont="1" applyFill="1" applyBorder="1" applyAlignment="1">
      <alignment wrapText="1"/>
    </xf>
    <xf numFmtId="0" fontId="25" fillId="0" borderId="72" xfId="0" applyFont="1" applyBorder="1" applyAlignment="1">
      <alignment horizontal="center"/>
    </xf>
    <xf numFmtId="3" fontId="33" fillId="0" borderId="0" xfId="0" applyNumberFormat="1" applyFont="1" applyFill="1" applyBorder="1" applyAlignment="1"/>
    <xf numFmtId="3" fontId="32" fillId="0" borderId="0" xfId="0" applyNumberFormat="1" applyFont="1" applyFill="1" applyBorder="1" applyAlignment="1">
      <alignment horizontal="right"/>
    </xf>
    <xf numFmtId="0" fontId="25" fillId="0" borderId="76" xfId="0" applyFont="1" applyBorder="1" applyAlignment="1">
      <alignment horizontal="center"/>
    </xf>
    <xf numFmtId="3" fontId="32" fillId="0" borderId="55" xfId="0" applyNumberFormat="1" applyFont="1" applyFill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 applyBorder="1" applyAlignment="1"/>
    <xf numFmtId="0" fontId="29" fillId="4" borderId="69" xfId="0" applyFont="1" applyFill="1" applyBorder="1"/>
    <xf numFmtId="0" fontId="29" fillId="4" borderId="70" xfId="0" applyFont="1" applyFill="1" applyBorder="1"/>
    <xf numFmtId="0" fontId="29" fillId="4" borderId="71" xfId="0" applyFont="1" applyFill="1" applyBorder="1"/>
    <xf numFmtId="0" fontId="8" fillId="0" borderId="0" xfId="0" applyFont="1" applyFill="1" applyBorder="1" applyAlignment="1">
      <alignment horizontal="left"/>
    </xf>
    <xf numFmtId="0" fontId="40" fillId="0" borderId="4" xfId="2" applyFont="1" applyFill="1" applyBorder="1" applyAlignment="1">
      <alignment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0" applyFont="1" applyFill="1"/>
    <xf numFmtId="0" fontId="34" fillId="0" borderId="0" xfId="0" applyFont="1" applyFill="1"/>
    <xf numFmtId="3" fontId="51" fillId="6" borderId="55" xfId="0" applyNumberFormat="1" applyFont="1" applyFill="1" applyBorder="1" applyAlignment="1">
      <alignment horizontal="right"/>
    </xf>
    <xf numFmtId="3" fontId="51" fillId="6" borderId="44" xfId="0" applyNumberFormat="1" applyFont="1" applyFill="1" applyBorder="1" applyAlignment="1">
      <alignment horizontal="right"/>
    </xf>
    <xf numFmtId="0" fontId="9" fillId="2" borderId="37" xfId="0" applyFont="1" applyFill="1" applyBorder="1" applyAlignment="1"/>
    <xf numFmtId="0" fontId="1" fillId="0" borderId="0" xfId="0" applyFont="1" applyFill="1" applyBorder="1" applyAlignment="1"/>
    <xf numFmtId="0" fontId="52" fillId="0" borderId="0" xfId="0" applyFont="1" applyBorder="1"/>
    <xf numFmtId="0" fontId="1" fillId="2" borderId="38" xfId="0" applyFont="1" applyFill="1" applyBorder="1" applyAlignment="1"/>
    <xf numFmtId="0" fontId="25" fillId="0" borderId="8" xfId="0" applyFont="1" applyFill="1" applyBorder="1" applyAlignment="1">
      <alignment horizontal="center" shrinkToFit="1"/>
    </xf>
    <xf numFmtId="0" fontId="19" fillId="0" borderId="51" xfId="0" applyFont="1" applyFill="1" applyBorder="1" applyAlignment="1">
      <alignment horizontal="left" wrapText="1"/>
    </xf>
    <xf numFmtId="0" fontId="24" fillId="0" borderId="8" xfId="0" applyFont="1" applyBorder="1" applyAlignment="1">
      <alignment horizontal="center"/>
    </xf>
    <xf numFmtId="3" fontId="34" fillId="0" borderId="25" xfId="0" applyNumberFormat="1" applyFont="1" applyFill="1" applyBorder="1" applyAlignment="1"/>
    <xf numFmtId="3" fontId="34" fillId="0" borderId="26" xfId="0" applyNumberFormat="1" applyFont="1" applyFill="1" applyBorder="1" applyAlignment="1"/>
    <xf numFmtId="3" fontId="34" fillId="0" borderId="9" xfId="0" applyNumberFormat="1" applyFont="1" applyFill="1" applyBorder="1" applyAlignment="1"/>
    <xf numFmtId="3" fontId="34" fillId="0" borderId="8" xfId="0" applyNumberFormat="1" applyFont="1" applyFill="1" applyBorder="1" applyAlignment="1"/>
    <xf numFmtId="3" fontId="34" fillId="0" borderId="27" xfId="0" applyNumberFormat="1" applyFont="1" applyFill="1" applyBorder="1" applyAlignment="1"/>
    <xf numFmtId="3" fontId="34" fillId="0" borderId="21" xfId="0" applyNumberFormat="1" applyFont="1" applyFill="1" applyBorder="1" applyAlignment="1"/>
    <xf numFmtId="3" fontId="32" fillId="0" borderId="14" xfId="0" applyNumberFormat="1" applyFont="1" applyFill="1" applyBorder="1" applyAlignment="1">
      <alignment horizontal="right"/>
    </xf>
    <xf numFmtId="3" fontId="33" fillId="0" borderId="54" xfId="0" applyNumberFormat="1" applyFont="1" applyFill="1" applyBorder="1" applyAlignment="1"/>
    <xf numFmtId="0" fontId="24" fillId="0" borderId="16" xfId="0" applyFont="1" applyBorder="1" applyAlignment="1">
      <alignment horizontal="center"/>
    </xf>
    <xf numFmtId="3" fontId="51" fillId="0" borderId="46" xfId="0" applyNumberFormat="1" applyFont="1" applyFill="1" applyBorder="1" applyAlignment="1">
      <alignment horizontal="right"/>
    </xf>
    <xf numFmtId="3" fontId="53" fillId="0" borderId="12" xfId="0" applyNumberFormat="1" applyFont="1" applyFill="1" applyBorder="1" applyAlignment="1">
      <alignment horizontal="right"/>
    </xf>
    <xf numFmtId="3" fontId="53" fillId="6" borderId="51" xfId="0" applyNumberFormat="1" applyFont="1" applyFill="1" applyBorder="1" applyAlignment="1">
      <alignment horizontal="right"/>
    </xf>
    <xf numFmtId="3" fontId="53" fillId="6" borderId="56" xfId="0" applyNumberFormat="1" applyFont="1" applyFill="1" applyBorder="1" applyAlignment="1">
      <alignment horizontal="right"/>
    </xf>
    <xf numFmtId="3" fontId="53" fillId="0" borderId="56" xfId="0" applyNumberFormat="1" applyFont="1" applyFill="1" applyBorder="1" applyAlignment="1">
      <alignment horizontal="right"/>
    </xf>
    <xf numFmtId="3" fontId="53" fillId="0" borderId="26" xfId="0" applyNumberFormat="1" applyFont="1" applyFill="1" applyBorder="1" applyAlignment="1">
      <alignment horizontal="right"/>
    </xf>
    <xf numFmtId="3" fontId="53" fillId="6" borderId="23" xfId="0" applyNumberFormat="1" applyFont="1" applyFill="1" applyBorder="1" applyAlignment="1">
      <alignment horizontal="right"/>
    </xf>
    <xf numFmtId="3" fontId="53" fillId="0" borderId="23" xfId="0" applyNumberFormat="1" applyFont="1" applyFill="1" applyBorder="1" applyAlignment="1">
      <alignment horizontal="right"/>
    </xf>
    <xf numFmtId="3" fontId="53" fillId="0" borderId="27" xfId="0" applyNumberFormat="1" applyFont="1" applyFill="1" applyBorder="1" applyAlignment="1">
      <alignment horizontal="right"/>
    </xf>
    <xf numFmtId="3" fontId="53" fillId="6" borderId="8" xfId="0" applyNumberFormat="1" applyFont="1" applyFill="1" applyBorder="1" applyAlignment="1">
      <alignment horizontal="right"/>
    </xf>
    <xf numFmtId="3" fontId="53" fillId="0" borderId="8" xfId="0" applyNumberFormat="1" applyFont="1" applyFill="1" applyBorder="1" applyAlignment="1">
      <alignment horizontal="right"/>
    </xf>
    <xf numFmtId="3" fontId="53" fillId="6" borderId="63" xfId="0" applyNumberFormat="1" applyFont="1" applyFill="1" applyBorder="1" applyAlignment="1">
      <alignment horizontal="right"/>
    </xf>
    <xf numFmtId="3" fontId="53" fillId="0" borderId="63" xfId="0" applyNumberFormat="1" applyFont="1" applyFill="1" applyBorder="1" applyAlignment="1">
      <alignment horizontal="right"/>
    </xf>
    <xf numFmtId="3" fontId="53" fillId="0" borderId="62" xfId="0" applyNumberFormat="1" applyFont="1" applyFill="1" applyBorder="1" applyAlignment="1">
      <alignment horizontal="right"/>
    </xf>
    <xf numFmtId="3" fontId="53" fillId="0" borderId="17" xfId="0" applyNumberFormat="1" applyFont="1" applyFill="1" applyBorder="1" applyAlignment="1">
      <alignment horizontal="right"/>
    </xf>
    <xf numFmtId="3" fontId="53" fillId="0" borderId="73" xfId="0" applyNumberFormat="1" applyFont="1" applyFill="1" applyBorder="1" applyAlignment="1">
      <alignment horizontal="right"/>
    </xf>
    <xf numFmtId="0" fontId="49" fillId="0" borderId="61" xfId="0" applyFont="1" applyFill="1" applyBorder="1" applyAlignment="1">
      <alignment horizontal="left"/>
    </xf>
    <xf numFmtId="0" fontId="49" fillId="0" borderId="51" xfId="0" applyFont="1" applyFill="1" applyBorder="1" applyAlignment="1">
      <alignment horizontal="left"/>
    </xf>
    <xf numFmtId="0" fontId="49" fillId="0" borderId="64" xfId="0" applyFont="1" applyFill="1" applyBorder="1" applyAlignment="1">
      <alignment horizontal="left"/>
    </xf>
    <xf numFmtId="3" fontId="32" fillId="0" borderId="49" xfId="0" applyNumberFormat="1" applyFont="1" applyFill="1" applyBorder="1" applyAlignment="1">
      <alignment horizontal="right"/>
    </xf>
    <xf numFmtId="0" fontId="25" fillId="0" borderId="53" xfId="0" applyFont="1" applyBorder="1" applyAlignment="1">
      <alignment horizontal="center"/>
    </xf>
    <xf numFmtId="0" fontId="25" fillId="0" borderId="79" xfId="0" applyFont="1" applyBorder="1" applyAlignment="1">
      <alignment horizontal="center"/>
    </xf>
    <xf numFmtId="0" fontId="25" fillId="0" borderId="18" xfId="0" applyFont="1" applyFill="1" applyBorder="1" applyAlignment="1">
      <alignment horizontal="center" shrinkToFit="1"/>
    </xf>
    <xf numFmtId="0" fontId="25" fillId="0" borderId="17" xfId="0" applyFont="1" applyFill="1" applyBorder="1" applyAlignment="1">
      <alignment horizontal="center" shrinkToFit="1"/>
    </xf>
    <xf numFmtId="0" fontId="40" fillId="0" borderId="53" xfId="2" applyFont="1" applyFill="1" applyBorder="1" applyAlignment="1">
      <alignment wrapText="1"/>
    </xf>
    <xf numFmtId="0" fontId="25" fillId="7" borderId="8" xfId="0" applyFont="1" applyFill="1" applyBorder="1" applyAlignment="1">
      <alignment horizontal="center"/>
    </xf>
    <xf numFmtId="0" fontId="25" fillId="7" borderId="27" xfId="0" applyFont="1" applyFill="1" applyBorder="1" applyAlignment="1">
      <alignment horizontal="center"/>
    </xf>
    <xf numFmtId="3" fontId="33" fillId="8" borderId="20" xfId="0" applyNumberFormat="1" applyFont="1" applyFill="1" applyBorder="1" applyAlignment="1"/>
    <xf numFmtId="3" fontId="33" fillId="8" borderId="9" xfId="0" applyNumberFormat="1" applyFont="1" applyFill="1" applyBorder="1" applyAlignment="1"/>
    <xf numFmtId="3" fontId="33" fillId="8" borderId="11" xfId="0" applyNumberFormat="1" applyFont="1" applyFill="1" applyBorder="1" applyAlignment="1"/>
    <xf numFmtId="3" fontId="33" fillId="8" borderId="24" xfId="0" applyNumberFormat="1" applyFont="1" applyFill="1" applyBorder="1" applyAlignment="1"/>
    <xf numFmtId="3" fontId="33" fillId="8" borderId="16" xfId="0" applyNumberFormat="1" applyFont="1" applyFill="1" applyBorder="1" applyAlignment="1"/>
    <xf numFmtId="3" fontId="33" fillId="8" borderId="72" xfId="0" applyNumberFormat="1" applyFont="1" applyFill="1" applyBorder="1" applyAlignment="1"/>
    <xf numFmtId="0" fontId="1" fillId="7" borderId="0" xfId="0" applyFont="1" applyFill="1" applyBorder="1"/>
    <xf numFmtId="0" fontId="1" fillId="7" borderId="0" xfId="0" applyFont="1" applyFill="1"/>
    <xf numFmtId="0" fontId="0" fillId="7" borderId="0" xfId="0" applyFill="1"/>
    <xf numFmtId="0" fontId="1" fillId="7" borderId="1" xfId="0" applyFont="1" applyFill="1" applyBorder="1"/>
    <xf numFmtId="0" fontId="29" fillId="7" borderId="28" xfId="0" applyFont="1" applyFill="1" applyBorder="1"/>
    <xf numFmtId="0" fontId="29" fillId="7" borderId="29" xfId="0" applyFont="1" applyFill="1" applyBorder="1"/>
    <xf numFmtId="0" fontId="29" fillId="7" borderId="58" xfId="0" applyFont="1" applyFill="1" applyBorder="1"/>
    <xf numFmtId="49" fontId="24" fillId="7" borderId="8" xfId="0" applyNumberFormat="1" applyFont="1" applyFill="1" applyBorder="1" applyAlignment="1">
      <alignment horizontal="center"/>
    </xf>
    <xf numFmtId="0" fontId="29" fillId="7" borderId="57" xfId="0" applyFont="1" applyFill="1" applyBorder="1"/>
    <xf numFmtId="0" fontId="29" fillId="7" borderId="59" xfId="0" applyFont="1" applyFill="1" applyBorder="1"/>
    <xf numFmtId="0" fontId="29" fillId="7" borderId="60" xfId="0" applyFont="1" applyFill="1" applyBorder="1"/>
    <xf numFmtId="0" fontId="29" fillId="7" borderId="69" xfId="0" applyFont="1" applyFill="1" applyBorder="1"/>
    <xf numFmtId="0" fontId="29" fillId="7" borderId="70" xfId="0" applyFont="1" applyFill="1" applyBorder="1"/>
    <xf numFmtId="3" fontId="34" fillId="7" borderId="23" xfId="0" applyNumberFormat="1" applyFont="1" applyFill="1" applyBorder="1" applyAlignment="1"/>
    <xf numFmtId="3" fontId="34" fillId="0" borderId="18" xfId="0" applyNumberFormat="1" applyFont="1" applyFill="1" applyBorder="1" applyAlignment="1"/>
    <xf numFmtId="0" fontId="29" fillId="4" borderId="92" xfId="0" applyFont="1" applyFill="1" applyBorder="1"/>
    <xf numFmtId="0" fontId="29" fillId="4" borderId="58" xfId="0" applyFont="1" applyFill="1" applyBorder="1"/>
    <xf numFmtId="0" fontId="43" fillId="0" borderId="0" xfId="0" applyFont="1" applyAlignment="1">
      <alignment horizontal="center"/>
    </xf>
    <xf numFmtId="3" fontId="34" fillId="0" borderId="11" xfId="0" applyNumberFormat="1" applyFont="1" applyFill="1" applyBorder="1" applyAlignment="1"/>
    <xf numFmtId="3" fontId="32" fillId="0" borderId="3" xfId="0" applyNumberFormat="1" applyFont="1" applyFill="1" applyBorder="1" applyAlignment="1">
      <alignment horizontal="right"/>
    </xf>
    <xf numFmtId="3" fontId="32" fillId="0" borderId="77" xfId="0" applyNumberFormat="1" applyFont="1" applyFill="1" applyBorder="1" applyAlignment="1">
      <alignment horizontal="right"/>
    </xf>
    <xf numFmtId="3" fontId="33" fillId="3" borderId="37" xfId="0" applyNumberFormat="1" applyFont="1" applyFill="1" applyBorder="1" applyAlignment="1"/>
    <xf numFmtId="3" fontId="33" fillId="3" borderId="12" xfId="0" applyNumberFormat="1" applyFont="1" applyFill="1" applyBorder="1" applyAlignment="1"/>
    <xf numFmtId="3" fontId="33" fillId="3" borderId="20" xfId="0" applyNumberFormat="1" applyFont="1" applyFill="1" applyBorder="1" applyAlignment="1"/>
    <xf numFmtId="3" fontId="33" fillId="3" borderId="25" xfId="0" applyNumberFormat="1" applyFont="1" applyFill="1" applyBorder="1" applyAlignment="1"/>
    <xf numFmtId="3" fontId="33" fillId="3" borderId="9" xfId="0" applyNumberFormat="1" applyFont="1" applyFill="1" applyBorder="1" applyAlignment="1"/>
    <xf numFmtId="3" fontId="33" fillId="3" borderId="8" xfId="0" applyNumberFormat="1" applyFont="1" applyFill="1" applyBorder="1" applyAlignment="1"/>
    <xf numFmtId="3" fontId="33" fillId="3" borderId="21" xfId="0" applyNumberFormat="1" applyFont="1" applyFill="1" applyBorder="1" applyAlignment="1"/>
    <xf numFmtId="3" fontId="33" fillId="3" borderId="10" xfId="0" applyNumberFormat="1" applyFont="1" applyFill="1" applyBorder="1" applyAlignment="1"/>
    <xf numFmtId="3" fontId="33" fillId="3" borderId="18" xfId="0" applyNumberFormat="1" applyFont="1" applyFill="1" applyBorder="1" applyAlignment="1"/>
    <xf numFmtId="3" fontId="33" fillId="3" borderId="13" xfId="0" applyNumberFormat="1" applyFont="1" applyFill="1" applyBorder="1" applyAlignment="1"/>
    <xf numFmtId="3" fontId="33" fillId="9" borderId="8" xfId="0" applyNumberFormat="1" applyFont="1" applyFill="1" applyBorder="1" applyAlignment="1"/>
    <xf numFmtId="3" fontId="32" fillId="9" borderId="41" xfId="0" applyNumberFormat="1" applyFont="1" applyFill="1" applyBorder="1" applyAlignment="1">
      <alignment horizontal="right"/>
    </xf>
    <xf numFmtId="3" fontId="32" fillId="9" borderId="42" xfId="0" applyNumberFormat="1" applyFont="1" applyFill="1" applyBorder="1" applyAlignment="1">
      <alignment horizontal="right"/>
    </xf>
    <xf numFmtId="3" fontId="32" fillId="9" borderId="44" xfId="0" applyNumberFormat="1" applyFont="1" applyFill="1" applyBorder="1" applyAlignment="1">
      <alignment horizontal="right"/>
    </xf>
    <xf numFmtId="0" fontId="15" fillId="9" borderId="40" xfId="0" applyFont="1" applyFill="1" applyBorder="1" applyAlignment="1">
      <alignment horizontal="center" vertical="center"/>
    </xf>
    <xf numFmtId="3" fontId="33" fillId="9" borderId="12" xfId="0" applyNumberFormat="1" applyFont="1" applyFill="1" applyBorder="1" applyAlignment="1"/>
    <xf numFmtId="3" fontId="33" fillId="9" borderId="9" xfId="0" applyNumberFormat="1" applyFont="1" applyFill="1" applyBorder="1" applyAlignment="1"/>
    <xf numFmtId="3" fontId="33" fillId="3" borderId="11" xfId="0" applyNumberFormat="1" applyFont="1" applyFill="1" applyBorder="1" applyAlignment="1"/>
    <xf numFmtId="0" fontId="19" fillId="0" borderId="51" xfId="0" applyFont="1" applyFill="1" applyBorder="1" applyAlignment="1">
      <alignment horizontal="left" vertical="center" wrapText="1"/>
    </xf>
    <xf numFmtId="3" fontId="32" fillId="9" borderId="45" xfId="0" applyNumberFormat="1" applyFont="1" applyFill="1" applyBorder="1" applyAlignment="1">
      <alignment horizontal="right"/>
    </xf>
    <xf numFmtId="3" fontId="32" fillId="9" borderId="93" xfId="0" applyNumberFormat="1" applyFont="1" applyFill="1" applyBorder="1" applyAlignment="1">
      <alignment horizontal="right"/>
    </xf>
    <xf numFmtId="3" fontId="33" fillId="3" borderId="73" xfId="0" applyNumberFormat="1" applyFont="1" applyFill="1" applyBorder="1" applyAlignment="1"/>
    <xf numFmtId="3" fontId="32" fillId="9" borderId="46" xfId="0" applyNumberFormat="1" applyFont="1" applyFill="1" applyBorder="1" applyAlignment="1">
      <alignment horizontal="right"/>
    </xf>
    <xf numFmtId="0" fontId="19" fillId="0" borderId="51" xfId="0" applyFont="1" applyBorder="1" applyAlignment="1">
      <alignment horizontal="left" wrapText="1"/>
    </xf>
    <xf numFmtId="0" fontId="1" fillId="0" borderId="0" xfId="0" applyFont="1" applyAlignment="1"/>
    <xf numFmtId="0" fontId="1" fillId="0" borderId="1" xfId="0" applyFont="1" applyBorder="1" applyAlignment="1"/>
    <xf numFmtId="49" fontId="24" fillId="0" borderId="8" xfId="0" applyNumberFormat="1" applyFont="1" applyBorder="1" applyAlignment="1">
      <alignment horizontal="center" wrapText="1"/>
    </xf>
    <xf numFmtId="3" fontId="34" fillId="3" borderId="37" xfId="0" applyNumberFormat="1" applyFont="1" applyFill="1" applyBorder="1" applyAlignment="1"/>
    <xf numFmtId="3" fontId="34" fillId="3" borderId="9" xfId="0" applyNumberFormat="1" applyFont="1" applyFill="1" applyBorder="1" applyAlignment="1"/>
    <xf numFmtId="3" fontId="34" fillId="3" borderId="8" xfId="0" applyNumberFormat="1" applyFont="1" applyFill="1" applyBorder="1" applyAlignment="1"/>
    <xf numFmtId="3" fontId="34" fillId="0" borderId="13" xfId="0" applyNumberFormat="1" applyFont="1" applyFill="1" applyBorder="1" applyAlignment="1"/>
    <xf numFmtId="0" fontId="24" fillId="0" borderId="17" xfId="0" applyFont="1" applyBorder="1" applyAlignment="1">
      <alignment horizontal="center"/>
    </xf>
    <xf numFmtId="3" fontId="33" fillId="3" borderId="16" xfId="0" applyNumberFormat="1" applyFont="1" applyFill="1" applyBorder="1" applyAlignment="1"/>
    <xf numFmtId="0" fontId="38" fillId="0" borderId="51" xfId="2" applyFont="1" applyFill="1" applyBorder="1" applyAlignment="1">
      <alignment wrapText="1"/>
    </xf>
    <xf numFmtId="3" fontId="33" fillId="3" borderId="38" xfId="0" applyNumberFormat="1" applyFont="1" applyFill="1" applyBorder="1" applyAlignment="1"/>
    <xf numFmtId="0" fontId="24" fillId="0" borderId="8" xfId="0" applyFont="1" applyFill="1" applyBorder="1" applyAlignment="1">
      <alignment horizontal="center"/>
    </xf>
    <xf numFmtId="49" fontId="24" fillId="0" borderId="8" xfId="0" applyNumberFormat="1" applyFont="1" applyFill="1" applyBorder="1" applyAlignment="1">
      <alignment horizontal="center"/>
    </xf>
    <xf numFmtId="0" fontId="37" fillId="0" borderId="53" xfId="2" applyFont="1" applyFill="1" applyBorder="1" applyAlignment="1">
      <alignment wrapText="1"/>
    </xf>
    <xf numFmtId="0" fontId="37" fillId="0" borderId="51" xfId="2" applyFont="1" applyFill="1" applyBorder="1" applyAlignment="1">
      <alignment wrapText="1"/>
    </xf>
    <xf numFmtId="0" fontId="24" fillId="0" borderId="16" xfId="0" applyFont="1" applyFill="1" applyBorder="1" applyAlignment="1">
      <alignment horizontal="center"/>
    </xf>
    <xf numFmtId="0" fontId="24" fillId="0" borderId="72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49" fontId="25" fillId="0" borderId="17" xfId="0" applyNumberFormat="1" applyFont="1" applyFill="1" applyBorder="1" applyAlignment="1">
      <alignment horizontal="center"/>
    </xf>
    <xf numFmtId="3" fontId="34" fillId="0" borderId="23" xfId="0" applyNumberFormat="1" applyFont="1" applyFill="1" applyBorder="1" applyAlignment="1"/>
    <xf numFmtId="3" fontId="34" fillId="0" borderId="52" xfId="0" applyNumberFormat="1" applyFont="1" applyFill="1" applyBorder="1" applyAlignment="1"/>
    <xf numFmtId="3" fontId="33" fillId="3" borderId="40" xfId="0" applyNumberFormat="1" applyFont="1" applyFill="1" applyBorder="1" applyAlignment="1"/>
    <xf numFmtId="3" fontId="33" fillId="3" borderId="48" xfId="0" applyNumberFormat="1" applyFont="1" applyFill="1" applyBorder="1" applyAlignment="1"/>
    <xf numFmtId="3" fontId="32" fillId="9" borderId="43" xfId="0" applyNumberFormat="1" applyFont="1" applyFill="1" applyBorder="1" applyAlignment="1">
      <alignment horizontal="right"/>
    </xf>
    <xf numFmtId="3" fontId="33" fillId="9" borderId="48" xfId="0" applyNumberFormat="1" applyFont="1" applyFill="1" applyBorder="1" applyAlignment="1"/>
    <xf numFmtId="3" fontId="34" fillId="9" borderId="12" xfId="0" applyNumberFormat="1" applyFont="1" applyFill="1" applyBorder="1" applyAlignment="1"/>
    <xf numFmtId="3" fontId="34" fillId="9" borderId="8" xfId="0" applyNumberFormat="1" applyFont="1" applyFill="1" applyBorder="1" applyAlignment="1"/>
    <xf numFmtId="3" fontId="34" fillId="9" borderId="47" xfId="0" applyNumberFormat="1" applyFont="1" applyFill="1" applyBorder="1" applyAlignment="1"/>
    <xf numFmtId="3" fontId="33" fillId="9" borderId="17" xfId="0" applyNumberFormat="1" applyFont="1" applyFill="1" applyBorder="1" applyAlignment="1"/>
    <xf numFmtId="3" fontId="18" fillId="9" borderId="2" xfId="0" applyNumberFormat="1" applyFont="1" applyFill="1" applyBorder="1" applyAlignment="1">
      <alignment horizontal="right"/>
    </xf>
    <xf numFmtId="0" fontId="40" fillId="7" borderId="12" xfId="2" applyFont="1" applyFill="1" applyBorder="1" applyAlignment="1">
      <alignment wrapText="1"/>
    </xf>
    <xf numFmtId="0" fontId="24" fillId="0" borderId="2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72" xfId="0" applyFont="1" applyBorder="1" applyAlignment="1">
      <alignment horizontal="center"/>
    </xf>
    <xf numFmtId="3" fontId="34" fillId="0" borderId="20" xfId="0" applyNumberFormat="1" applyFont="1" applyFill="1" applyBorder="1" applyAlignment="1"/>
    <xf numFmtId="3" fontId="34" fillId="3" borderId="20" xfId="0" applyNumberFormat="1" applyFont="1" applyFill="1" applyBorder="1" applyAlignment="1"/>
    <xf numFmtId="3" fontId="34" fillId="3" borderId="25" xfId="0" applyNumberFormat="1" applyFont="1" applyFill="1" applyBorder="1" applyAlignment="1"/>
    <xf numFmtId="3" fontId="34" fillId="3" borderId="12" xfId="0" applyNumberFormat="1" applyFont="1" applyFill="1" applyBorder="1" applyAlignment="1"/>
    <xf numFmtId="0" fontId="19" fillId="0" borderId="51" xfId="0" applyFont="1" applyBorder="1" applyAlignment="1" applyProtection="1">
      <alignment horizontal="left" wrapText="1"/>
      <protection locked="0"/>
    </xf>
    <xf numFmtId="0" fontId="37" fillId="0" borderId="51" xfId="2" applyFont="1" applyFill="1" applyBorder="1" applyAlignment="1" applyProtection="1">
      <alignment wrapText="1"/>
      <protection locked="0"/>
    </xf>
    <xf numFmtId="0" fontId="37" fillId="0" borderId="53" xfId="2" applyFont="1" applyFill="1" applyBorder="1" applyAlignment="1" applyProtection="1">
      <alignment wrapText="1"/>
      <protection locked="0"/>
    </xf>
    <xf numFmtId="3" fontId="33" fillId="0" borderId="84" xfId="0" applyNumberFormat="1" applyFont="1" applyFill="1" applyBorder="1" applyAlignment="1"/>
    <xf numFmtId="3" fontId="33" fillId="3" borderId="47" xfId="0" applyNumberFormat="1" applyFont="1" applyFill="1" applyBorder="1" applyAlignment="1"/>
    <xf numFmtId="3" fontId="33" fillId="3" borderId="76" xfId="0" applyNumberFormat="1" applyFont="1" applyFill="1" applyBorder="1" applyAlignment="1"/>
    <xf numFmtId="3" fontId="33" fillId="8" borderId="79" xfId="0" applyNumberFormat="1" applyFont="1" applyFill="1" applyBorder="1" applyAlignment="1"/>
    <xf numFmtId="3" fontId="33" fillId="0" borderId="96" xfId="0" applyNumberFormat="1" applyFont="1" applyFill="1" applyBorder="1" applyAlignment="1"/>
    <xf numFmtId="3" fontId="33" fillId="3" borderId="54" xfId="0" applyNumberFormat="1" applyFont="1" applyFill="1" applyBorder="1" applyAlignment="1"/>
    <xf numFmtId="3" fontId="33" fillId="0" borderId="94" xfId="0" applyNumberFormat="1" applyFont="1" applyFill="1" applyBorder="1" applyAlignment="1"/>
    <xf numFmtId="3" fontId="33" fillId="0" borderId="63" xfId="0" applyNumberFormat="1" applyFont="1" applyFill="1" applyBorder="1" applyAlignment="1"/>
    <xf numFmtId="3" fontId="33" fillId="3" borderId="17" xfId="0" applyNumberFormat="1" applyFont="1" applyFill="1" applyBorder="1" applyAlignment="1"/>
    <xf numFmtId="3" fontId="33" fillId="0" borderId="17" xfId="0" applyNumberFormat="1" applyFont="1" applyFill="1" applyBorder="1" applyAlignment="1"/>
    <xf numFmtId="3" fontId="33" fillId="0" borderId="62" xfId="0" applyNumberFormat="1" applyFont="1" applyFill="1" applyBorder="1" applyAlignment="1"/>
    <xf numFmtId="3" fontId="32" fillId="9" borderId="49" xfId="0" applyNumberFormat="1" applyFont="1" applyFill="1" applyBorder="1" applyAlignment="1">
      <alignment horizontal="right"/>
    </xf>
    <xf numFmtId="0" fontId="29" fillId="4" borderId="0" xfId="0" applyFont="1" applyFill="1" applyBorder="1"/>
    <xf numFmtId="0" fontId="8" fillId="0" borderId="0" xfId="0" applyFont="1" applyBorder="1" applyAlignment="1">
      <alignment horizontal="left"/>
    </xf>
    <xf numFmtId="3" fontId="32" fillId="9" borderId="77" xfId="0" applyNumberFormat="1" applyFont="1" applyFill="1" applyBorder="1" applyAlignment="1">
      <alignment horizontal="right"/>
    </xf>
    <xf numFmtId="0" fontId="19" fillId="0" borderId="6" xfId="0" applyFont="1" applyBorder="1" applyAlignment="1" applyProtection="1">
      <alignment horizontal="left" wrapText="1"/>
      <protection locked="0"/>
    </xf>
    <xf numFmtId="3" fontId="33" fillId="0" borderId="67" xfId="0" applyNumberFormat="1" applyFont="1" applyFill="1" applyBorder="1" applyAlignment="1"/>
    <xf numFmtId="3" fontId="33" fillId="3" borderId="19" xfId="0" applyNumberFormat="1" applyFont="1" applyFill="1" applyBorder="1" applyAlignment="1"/>
    <xf numFmtId="0" fontId="15" fillId="0" borderId="2" xfId="0" applyFont="1" applyFill="1" applyBorder="1" applyAlignment="1">
      <alignment horizontal="center" vertical="center"/>
    </xf>
    <xf numFmtId="3" fontId="32" fillId="9" borderId="55" xfId="0" applyNumberFormat="1" applyFont="1" applyFill="1" applyBorder="1" applyAlignment="1">
      <alignment horizontal="right"/>
    </xf>
    <xf numFmtId="0" fontId="39" fillId="0" borderId="51" xfId="2" applyFont="1" applyFill="1" applyBorder="1" applyAlignment="1">
      <alignment horizontal="left" wrapText="1"/>
    </xf>
    <xf numFmtId="0" fontId="38" fillId="0" borderId="78" xfId="2" applyFont="1" applyFill="1" applyBorder="1" applyAlignment="1">
      <alignment wrapText="1"/>
    </xf>
    <xf numFmtId="0" fontId="38" fillId="0" borderId="64" xfId="2" applyFont="1" applyFill="1" applyBorder="1" applyAlignment="1">
      <alignment wrapText="1"/>
    </xf>
    <xf numFmtId="3" fontId="34" fillId="0" borderId="10" xfId="0" applyNumberFormat="1" applyFont="1" applyFill="1" applyBorder="1" applyAlignment="1"/>
    <xf numFmtId="0" fontId="19" fillId="0" borderId="51" xfId="0" applyFont="1" applyBorder="1"/>
    <xf numFmtId="0" fontId="19" fillId="7" borderId="51" xfId="0" applyFont="1" applyFill="1" applyBorder="1"/>
    <xf numFmtId="3" fontId="33" fillId="8" borderId="15" xfId="0" applyNumberFormat="1" applyFont="1" applyFill="1" applyBorder="1" applyAlignment="1"/>
    <xf numFmtId="0" fontId="19" fillId="7" borderId="51" xfId="0" applyFont="1" applyFill="1" applyBorder="1" applyAlignment="1">
      <alignment wrapText="1"/>
    </xf>
    <xf numFmtId="0" fontId="19" fillId="7" borderId="53" xfId="0" applyFont="1" applyFill="1" applyBorder="1" applyAlignment="1">
      <alignment wrapText="1"/>
    </xf>
    <xf numFmtId="0" fontId="19" fillId="7" borderId="51" xfId="0" applyFont="1" applyFill="1" applyBorder="1" applyAlignment="1">
      <alignment horizontal="left"/>
    </xf>
    <xf numFmtId="0" fontId="19" fillId="7" borderId="78" xfId="0" applyFont="1" applyFill="1" applyBorder="1" applyAlignment="1">
      <alignment horizontal="left"/>
    </xf>
    <xf numFmtId="3" fontId="33" fillId="7" borderId="27" xfId="0" applyNumberFormat="1" applyFont="1" applyFill="1" applyBorder="1" applyAlignment="1"/>
    <xf numFmtId="3" fontId="33" fillId="7" borderId="8" xfId="0" applyNumberFormat="1" applyFont="1" applyFill="1" applyBorder="1" applyAlignment="1"/>
    <xf numFmtId="0" fontId="25" fillId="0" borderId="50" xfId="0" applyFont="1" applyBorder="1" applyAlignment="1">
      <alignment horizontal="center"/>
    </xf>
    <xf numFmtId="3" fontId="33" fillId="3" borderId="94" xfId="0" applyNumberFormat="1" applyFont="1" applyFill="1" applyBorder="1" applyAlignment="1"/>
    <xf numFmtId="3" fontId="32" fillId="0" borderId="39" xfId="0" applyNumberFormat="1" applyFont="1" applyFill="1" applyBorder="1" applyAlignment="1">
      <alignment horizontal="right"/>
    </xf>
    <xf numFmtId="3" fontId="32" fillId="9" borderId="39" xfId="0" applyNumberFormat="1" applyFont="1" applyFill="1" applyBorder="1" applyAlignment="1">
      <alignment horizontal="right"/>
    </xf>
    <xf numFmtId="3" fontId="32" fillId="9" borderId="88" xfId="0" applyNumberFormat="1" applyFont="1" applyFill="1" applyBorder="1" applyAlignment="1">
      <alignment horizontal="right"/>
    </xf>
    <xf numFmtId="3" fontId="32" fillId="0" borderId="68" xfId="0" applyNumberFormat="1" applyFont="1" applyFill="1" applyBorder="1" applyAlignment="1">
      <alignment horizontal="right"/>
    </xf>
    <xf numFmtId="3" fontId="32" fillId="0" borderId="88" xfId="0" applyNumberFormat="1" applyFont="1" applyFill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91" xfId="0" applyFont="1" applyBorder="1" applyAlignment="1">
      <alignment horizontal="center"/>
    </xf>
    <xf numFmtId="0" fontId="25" fillId="0" borderId="82" xfId="0" applyFont="1" applyFill="1" applyBorder="1" applyAlignment="1">
      <alignment horizontal="center" shrinkToFit="1"/>
    </xf>
    <xf numFmtId="0" fontId="25" fillId="0" borderId="83" xfId="0" applyFont="1" applyFill="1" applyBorder="1" applyAlignment="1">
      <alignment horizontal="center" shrinkToFit="1"/>
    </xf>
    <xf numFmtId="0" fontId="25" fillId="0" borderId="27" xfId="0" applyFont="1" applyFill="1" applyBorder="1" applyAlignment="1">
      <alignment horizontal="center" shrinkToFit="1"/>
    </xf>
    <xf numFmtId="0" fontId="25" fillId="0" borderId="91" xfId="0" applyFont="1" applyFill="1" applyBorder="1" applyAlignment="1">
      <alignment horizontal="center" shrinkToFit="1"/>
    </xf>
    <xf numFmtId="0" fontId="25" fillId="0" borderId="89" xfId="0" applyFont="1" applyFill="1" applyBorder="1" applyAlignment="1">
      <alignment horizontal="center" shrinkToFit="1"/>
    </xf>
    <xf numFmtId="0" fontId="25" fillId="0" borderId="50" xfId="0" applyFont="1" applyFill="1" applyBorder="1" applyAlignment="1">
      <alignment horizontal="center" shrinkToFit="1"/>
    </xf>
    <xf numFmtId="0" fontId="25" fillId="0" borderId="76" xfId="0" applyFont="1" applyFill="1" applyBorder="1" applyAlignment="1">
      <alignment horizontal="center" shrinkToFit="1"/>
    </xf>
    <xf numFmtId="0" fontId="25" fillId="0" borderId="75" xfId="0" applyFont="1" applyFill="1" applyBorder="1" applyAlignment="1">
      <alignment horizontal="center" shrinkToFit="1"/>
    </xf>
    <xf numFmtId="0" fontId="39" fillId="0" borderId="4" xfId="2" applyFont="1" applyFill="1" applyBorder="1" applyAlignment="1">
      <alignment horizontal="left" vertical="center" wrapText="1"/>
    </xf>
    <xf numFmtId="3" fontId="32" fillId="9" borderId="14" xfId="0" applyNumberFormat="1" applyFont="1" applyFill="1" applyBorder="1" applyAlignment="1">
      <alignment horizontal="right"/>
    </xf>
    <xf numFmtId="0" fontId="38" fillId="0" borderId="54" xfId="2" applyFont="1" applyFill="1" applyBorder="1" applyAlignment="1">
      <alignment wrapText="1"/>
    </xf>
    <xf numFmtId="0" fontId="25" fillId="0" borderId="62" xfId="0" applyFont="1" applyFill="1" applyBorder="1" applyAlignment="1">
      <alignment horizontal="center" shrinkToFit="1"/>
    </xf>
    <xf numFmtId="0" fontId="38" fillId="0" borderId="6" xfId="2" applyFont="1" applyFill="1" applyBorder="1" applyAlignment="1">
      <alignment wrapText="1"/>
    </xf>
    <xf numFmtId="0" fontId="25" fillId="0" borderId="81" xfId="0" applyFont="1" applyBorder="1" applyAlignment="1">
      <alignment horizontal="center"/>
    </xf>
    <xf numFmtId="3" fontId="32" fillId="9" borderId="68" xfId="0" applyNumberFormat="1" applyFont="1" applyFill="1" applyBorder="1" applyAlignment="1">
      <alignment horizontal="right"/>
    </xf>
    <xf numFmtId="0" fontId="19" fillId="0" borderId="64" xfId="0" applyFont="1" applyBorder="1"/>
    <xf numFmtId="0" fontId="31" fillId="4" borderId="32" xfId="0" applyFont="1" applyFill="1" applyBorder="1"/>
    <xf numFmtId="0" fontId="31" fillId="4" borderId="33" xfId="0" applyFont="1" applyFill="1" applyBorder="1"/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31" fillId="4" borderId="57" xfId="0" applyFont="1" applyFill="1" applyBorder="1"/>
    <xf numFmtId="0" fontId="31" fillId="4" borderId="60" xfId="0" applyFont="1" applyFill="1" applyBorder="1"/>
    <xf numFmtId="0" fontId="10" fillId="0" borderId="18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31" fillId="4" borderId="28" xfId="0" applyFont="1" applyFill="1" applyBorder="1"/>
    <xf numFmtId="0" fontId="31" fillId="4" borderId="58" xfId="0" applyFont="1" applyFill="1" applyBorder="1"/>
    <xf numFmtId="0" fontId="10" fillId="0" borderId="23" xfId="0" applyFont="1" applyBorder="1" applyAlignment="1">
      <alignment horizontal="center"/>
    </xf>
    <xf numFmtId="0" fontId="31" fillId="4" borderId="59" xfId="0" applyFont="1" applyFill="1" applyBorder="1"/>
    <xf numFmtId="0" fontId="10" fillId="0" borderId="11" xfId="0" applyFont="1" applyBorder="1" applyAlignment="1">
      <alignment horizontal="center"/>
    </xf>
    <xf numFmtId="3" fontId="33" fillId="0" borderId="48" xfId="0" applyNumberFormat="1" applyFont="1" applyFill="1" applyBorder="1" applyAlignment="1"/>
    <xf numFmtId="0" fontId="31" fillId="4" borderId="98" xfId="0" applyFont="1" applyFill="1" applyBorder="1"/>
    <xf numFmtId="0" fontId="31" fillId="4" borderId="99" xfId="0" applyFont="1" applyFill="1" applyBorder="1"/>
    <xf numFmtId="0" fontId="38" fillId="0" borderId="19" xfId="2" applyFont="1" applyFill="1" applyBorder="1" applyAlignment="1">
      <alignment wrapText="1"/>
    </xf>
    <xf numFmtId="0" fontId="38" fillId="0" borderId="47" xfId="2" applyFont="1" applyFill="1" applyBorder="1" applyAlignment="1">
      <alignment wrapText="1"/>
    </xf>
    <xf numFmtId="3" fontId="33" fillId="0" borderId="74" xfId="0" applyNumberFormat="1" applyFont="1" applyFill="1" applyBorder="1" applyAlignment="1"/>
    <xf numFmtId="3" fontId="33" fillId="3" borderId="74" xfId="0" applyNumberFormat="1" applyFont="1" applyFill="1" applyBorder="1" applyAlignment="1"/>
    <xf numFmtId="0" fontId="37" fillId="0" borderId="51" xfId="2" applyFont="1" applyFill="1" applyBorder="1" applyAlignment="1">
      <alignment horizontal="left" vertical="center" wrapText="1"/>
    </xf>
    <xf numFmtId="0" fontId="57" fillId="0" borderId="1" xfId="0" applyFont="1" applyBorder="1"/>
    <xf numFmtId="0" fontId="57" fillId="0" borderId="7" xfId="0" applyFont="1" applyBorder="1"/>
    <xf numFmtId="0" fontId="1" fillId="0" borderId="0" xfId="4"/>
    <xf numFmtId="0" fontId="25" fillId="0" borderId="24" xfId="4" applyFont="1" applyBorder="1" applyAlignment="1">
      <alignment horizontal="center"/>
    </xf>
    <xf numFmtId="0" fontId="25" fillId="0" borderId="25" xfId="4" applyFont="1" applyBorder="1" applyAlignment="1">
      <alignment horizontal="center"/>
    </xf>
    <xf numFmtId="0" fontId="25" fillId="0" borderId="16" xfId="4" applyFont="1" applyBorder="1" applyAlignment="1">
      <alignment horizontal="center"/>
    </xf>
    <xf numFmtId="0" fontId="25" fillId="0" borderId="8" xfId="4" applyFont="1" applyBorder="1" applyAlignment="1">
      <alignment horizontal="center"/>
    </xf>
    <xf numFmtId="0" fontId="29" fillId="4" borderId="28" xfId="4" applyFont="1" applyFill="1" applyBorder="1"/>
    <xf numFmtId="0" fontId="29" fillId="4" borderId="29" xfId="4" applyFont="1" applyFill="1" applyBorder="1"/>
    <xf numFmtId="0" fontId="29" fillId="4" borderId="32" xfId="4" applyFont="1" applyFill="1" applyBorder="1"/>
    <xf numFmtId="0" fontId="29" fillId="4" borderId="33" xfId="4" applyFont="1" applyFill="1" applyBorder="1"/>
    <xf numFmtId="0" fontId="29" fillId="4" borderId="34" xfId="4" applyFont="1" applyFill="1" applyBorder="1"/>
    <xf numFmtId="0" fontId="29" fillId="4" borderId="35" xfId="4" applyFont="1" applyFill="1" applyBorder="1"/>
    <xf numFmtId="0" fontId="25" fillId="0" borderId="56" xfId="4" applyFont="1" applyBorder="1" applyAlignment="1">
      <alignment horizontal="center"/>
    </xf>
    <xf numFmtId="0" fontId="25" fillId="0" borderId="23" xfId="4" applyFont="1" applyBorder="1" applyAlignment="1">
      <alignment horizontal="center"/>
    </xf>
    <xf numFmtId="0" fontId="36" fillId="0" borderId="51" xfId="4" applyFont="1" applyBorder="1" applyAlignment="1">
      <alignment horizontal="left" wrapText="1"/>
    </xf>
    <xf numFmtId="0" fontId="19" fillId="0" borderId="16" xfId="4" applyFont="1" applyFill="1" applyBorder="1" applyAlignment="1">
      <alignment horizontal="left" wrapText="1"/>
    </xf>
    <xf numFmtId="0" fontId="19" fillId="0" borderId="51" xfId="4" applyFont="1" applyFill="1" applyBorder="1" applyAlignment="1">
      <alignment horizontal="left" wrapText="1"/>
    </xf>
    <xf numFmtId="3" fontId="33" fillId="0" borderId="19" xfId="4" applyNumberFormat="1" applyFont="1" applyFill="1" applyBorder="1" applyAlignment="1"/>
    <xf numFmtId="3" fontId="33" fillId="0" borderId="20" xfId="4" applyNumberFormat="1" applyFont="1" applyFill="1" applyBorder="1" applyAlignment="1"/>
    <xf numFmtId="3" fontId="33" fillId="0" borderId="26" xfId="4" applyNumberFormat="1" applyFont="1" applyFill="1" applyBorder="1" applyAlignment="1"/>
    <xf numFmtId="3" fontId="33" fillId="3" borderId="21" xfId="4" applyNumberFormat="1" applyFont="1" applyFill="1" applyBorder="1" applyAlignment="1"/>
    <xf numFmtId="3" fontId="33" fillId="3" borderId="20" xfId="4" applyNumberFormat="1" applyFont="1" applyFill="1" applyBorder="1" applyAlignment="1"/>
    <xf numFmtId="3" fontId="33" fillId="3" borderId="25" xfId="4" applyNumberFormat="1" applyFont="1" applyFill="1" applyBorder="1" applyAlignment="1"/>
    <xf numFmtId="3" fontId="33" fillId="0" borderId="25" xfId="4" applyNumberFormat="1" applyFont="1" applyFill="1" applyBorder="1" applyAlignment="1"/>
    <xf numFmtId="3" fontId="33" fillId="8" borderId="20" xfId="4" applyNumberFormat="1" applyFont="1" applyFill="1" applyBorder="1" applyAlignment="1"/>
    <xf numFmtId="3" fontId="33" fillId="0" borderId="21" xfId="4" applyNumberFormat="1" applyFont="1" applyFill="1" applyBorder="1" applyAlignment="1"/>
    <xf numFmtId="3" fontId="33" fillId="0" borderId="12" xfId="4" applyNumberFormat="1" applyFont="1" applyFill="1" applyBorder="1" applyAlignment="1"/>
    <xf numFmtId="3" fontId="33" fillId="0" borderId="9" xfId="4" applyNumberFormat="1" applyFont="1" applyFill="1" applyBorder="1" applyAlignment="1"/>
    <xf numFmtId="3" fontId="33" fillId="0" borderId="27" xfId="4" applyNumberFormat="1" applyFont="1" applyFill="1" applyBorder="1" applyAlignment="1"/>
    <xf numFmtId="3" fontId="33" fillId="3" borderId="13" xfId="4" applyNumberFormat="1" applyFont="1" applyFill="1" applyBorder="1" applyAlignment="1"/>
    <xf numFmtId="3" fontId="33" fillId="3" borderId="9" xfId="4" applyNumberFormat="1" applyFont="1" applyFill="1" applyBorder="1" applyAlignment="1"/>
    <xf numFmtId="3" fontId="33" fillId="3" borderId="8" xfId="4" applyNumberFormat="1" applyFont="1" applyFill="1" applyBorder="1" applyAlignment="1"/>
    <xf numFmtId="3" fontId="33" fillId="0" borderId="8" xfId="4" applyNumberFormat="1" applyFont="1" applyFill="1" applyBorder="1" applyAlignment="1"/>
    <xf numFmtId="3" fontId="33" fillId="8" borderId="9" xfId="4" applyNumberFormat="1" applyFont="1" applyFill="1" applyBorder="1" applyAlignment="1"/>
    <xf numFmtId="3" fontId="33" fillId="0" borderId="13" xfId="4" applyNumberFormat="1" applyFont="1" applyFill="1" applyBorder="1" applyAlignment="1"/>
    <xf numFmtId="0" fontId="29" fillId="4" borderId="32" xfId="0" applyFont="1" applyFill="1" applyBorder="1" applyAlignment="1">
      <alignment wrapText="1"/>
    </xf>
    <xf numFmtId="0" fontId="37" fillId="0" borderId="39" xfId="2" applyFont="1" applyFill="1" applyBorder="1" applyAlignment="1">
      <alignment horizontal="left" wrapText="1"/>
    </xf>
    <xf numFmtId="3" fontId="33" fillId="3" borderId="24" xfId="0" applyNumberFormat="1" applyFont="1" applyFill="1" applyBorder="1" applyAlignment="1"/>
    <xf numFmtId="3" fontId="33" fillId="3" borderId="14" xfId="0" applyNumberFormat="1" applyFont="1" applyFill="1" applyBorder="1" applyAlignment="1"/>
    <xf numFmtId="0" fontId="58" fillId="0" borderId="12" xfId="2" applyFont="1" applyFill="1" applyBorder="1" applyAlignment="1">
      <alignment wrapText="1"/>
    </xf>
    <xf numFmtId="0" fontId="36" fillId="0" borderId="16" xfId="0" applyFont="1" applyFill="1" applyBorder="1" applyAlignment="1">
      <alignment horizontal="left" vertical="center" wrapText="1"/>
    </xf>
    <xf numFmtId="0" fontId="40" fillId="0" borderId="53" xfId="2" applyFont="1" applyFill="1" applyBorder="1" applyAlignment="1">
      <alignment horizontal="left" vertical="center" wrapText="1"/>
    </xf>
    <xf numFmtId="0" fontId="29" fillId="4" borderId="57" xfId="0" applyFont="1" applyFill="1" applyBorder="1"/>
    <xf numFmtId="0" fontId="29" fillId="4" borderId="59" xfId="0" applyFont="1" applyFill="1" applyBorder="1"/>
    <xf numFmtId="0" fontId="29" fillId="4" borderId="100" xfId="0" applyFont="1" applyFill="1" applyBorder="1"/>
    <xf numFmtId="0" fontId="29" fillId="10" borderId="8" xfId="0" applyFont="1" applyFill="1" applyBorder="1" applyAlignment="1" applyProtection="1">
      <protection locked="0"/>
    </xf>
    <xf numFmtId="0" fontId="25" fillId="0" borderId="24" xfId="0" applyFont="1" applyFill="1" applyBorder="1" applyAlignment="1" applyProtection="1">
      <alignment horizontal="center"/>
      <protection locked="0"/>
    </xf>
    <xf numFmtId="0" fontId="25" fillId="0" borderId="25" xfId="0" applyFont="1" applyFill="1" applyBorder="1" applyAlignment="1" applyProtection="1">
      <alignment horizontal="center"/>
      <protection locked="0"/>
    </xf>
    <xf numFmtId="0" fontId="25" fillId="0" borderId="56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25" fillId="0" borderId="16" xfId="0" applyFont="1" applyFill="1" applyBorder="1" applyAlignment="1" applyProtection="1">
      <alignment horizontal="center"/>
      <protection locked="0"/>
    </xf>
    <xf numFmtId="0" fontId="25" fillId="0" borderId="8" xfId="0" applyFont="1" applyFill="1" applyBorder="1" applyAlignment="1" applyProtection="1">
      <alignment horizontal="center"/>
      <protection locked="0"/>
    </xf>
    <xf numFmtId="0" fontId="25" fillId="0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protection locked="0"/>
    </xf>
    <xf numFmtId="3" fontId="33" fillId="0" borderId="19" xfId="0" applyNumberFormat="1" applyFont="1" applyFill="1" applyBorder="1" applyAlignment="1" applyProtection="1"/>
    <xf numFmtId="3" fontId="33" fillId="0" borderId="20" xfId="0" applyNumberFormat="1" applyFont="1" applyFill="1" applyBorder="1" applyAlignment="1" applyProtection="1">
      <protection locked="0"/>
    </xf>
    <xf numFmtId="3" fontId="33" fillId="0" borderId="26" xfId="0" applyNumberFormat="1" applyFont="1" applyFill="1" applyBorder="1" applyAlignment="1" applyProtection="1">
      <protection locked="0"/>
    </xf>
    <xf numFmtId="3" fontId="33" fillId="3" borderId="37" xfId="0" applyNumberFormat="1" applyFont="1" applyFill="1" applyBorder="1" applyAlignment="1" applyProtection="1"/>
    <xf numFmtId="3" fontId="33" fillId="3" borderId="20" xfId="0" applyNumberFormat="1" applyFont="1" applyFill="1" applyBorder="1" applyAlignment="1" applyProtection="1">
      <protection locked="0"/>
    </xf>
    <xf numFmtId="3" fontId="33" fillId="3" borderId="25" xfId="0" applyNumberFormat="1" applyFont="1" applyFill="1" applyBorder="1" applyAlignment="1" applyProtection="1">
      <protection locked="0"/>
    </xf>
    <xf numFmtId="3" fontId="33" fillId="0" borderId="25" xfId="0" applyNumberFormat="1" applyFont="1" applyFill="1" applyBorder="1" applyAlignment="1" applyProtection="1">
      <protection locked="0"/>
    </xf>
    <xf numFmtId="3" fontId="33" fillId="8" borderId="24" xfId="0" applyNumberFormat="1" applyFont="1" applyFill="1" applyBorder="1" applyAlignment="1" applyProtection="1">
      <protection locked="0"/>
    </xf>
    <xf numFmtId="3" fontId="33" fillId="0" borderId="21" xfId="0" applyNumberFormat="1" applyFont="1" applyFill="1" applyBorder="1" applyAlignment="1" applyProtection="1">
      <protection locked="0"/>
    </xf>
    <xf numFmtId="3" fontId="33" fillId="0" borderId="12" xfId="0" applyNumberFormat="1" applyFont="1" applyFill="1" applyBorder="1" applyAlignment="1" applyProtection="1"/>
    <xf numFmtId="3" fontId="33" fillId="0" borderId="9" xfId="0" applyNumberFormat="1" applyFont="1" applyFill="1" applyBorder="1" applyAlignment="1" applyProtection="1">
      <protection locked="0"/>
    </xf>
    <xf numFmtId="3" fontId="33" fillId="0" borderId="27" xfId="0" applyNumberFormat="1" applyFont="1" applyFill="1" applyBorder="1" applyAlignment="1" applyProtection="1">
      <protection locked="0"/>
    </xf>
    <xf numFmtId="3" fontId="33" fillId="3" borderId="12" xfId="0" applyNumberFormat="1" applyFont="1" applyFill="1" applyBorder="1" applyAlignment="1" applyProtection="1"/>
    <xf numFmtId="3" fontId="33" fillId="3" borderId="9" xfId="0" applyNumberFormat="1" applyFont="1" applyFill="1" applyBorder="1" applyAlignment="1" applyProtection="1">
      <protection locked="0"/>
    </xf>
    <xf numFmtId="3" fontId="33" fillId="3" borderId="8" xfId="0" applyNumberFormat="1" applyFont="1" applyFill="1" applyBorder="1" applyAlignment="1" applyProtection="1">
      <protection locked="0"/>
    </xf>
    <xf numFmtId="3" fontId="33" fillId="0" borderId="8" xfId="0" applyNumberFormat="1" applyFont="1" applyFill="1" applyBorder="1" applyAlignment="1" applyProtection="1">
      <protection locked="0"/>
    </xf>
    <xf numFmtId="3" fontId="33" fillId="8" borderId="16" xfId="0" applyNumberFormat="1" applyFont="1" applyFill="1" applyBorder="1" applyAlignment="1" applyProtection="1">
      <protection locked="0"/>
    </xf>
    <xf numFmtId="3" fontId="33" fillId="0" borderId="13" xfId="0" applyNumberFormat="1" applyFont="1" applyFill="1" applyBorder="1" applyAlignment="1" applyProtection="1">
      <protection locked="0"/>
    </xf>
    <xf numFmtId="3" fontId="33" fillId="8" borderId="15" xfId="0" applyNumberFormat="1" applyFont="1" applyFill="1" applyBorder="1" applyAlignment="1" applyProtection="1">
      <protection locked="0"/>
    </xf>
    <xf numFmtId="0" fontId="29" fillId="10" borderId="23" xfId="0" applyFont="1" applyFill="1" applyBorder="1" applyAlignment="1" applyProtection="1">
      <protection locked="0"/>
    </xf>
    <xf numFmtId="0" fontId="19" fillId="0" borderId="19" xfId="0" applyFont="1" applyFill="1" applyBorder="1" applyAlignment="1" applyProtection="1">
      <alignment horizontal="left" wrapText="1"/>
      <protection locked="0"/>
    </xf>
    <xf numFmtId="0" fontId="19" fillId="0" borderId="12" xfId="0" applyFont="1" applyFill="1" applyBorder="1" applyAlignment="1" applyProtection="1">
      <alignment horizontal="left" wrapText="1"/>
      <protection locked="0"/>
    </xf>
    <xf numFmtId="0" fontId="19" fillId="0" borderId="47" xfId="2" applyFont="1" applyFill="1" applyBorder="1" applyAlignment="1" applyProtection="1">
      <alignment wrapText="1"/>
      <protection locked="0"/>
    </xf>
    <xf numFmtId="0" fontId="19" fillId="0" borderId="12" xfId="2" applyFont="1" applyFill="1" applyBorder="1" applyAlignment="1" applyProtection="1">
      <alignment wrapText="1"/>
      <protection locked="0"/>
    </xf>
    <xf numFmtId="0" fontId="19" fillId="0" borderId="47" xfId="2" applyFont="1" applyFill="1" applyBorder="1" applyAlignment="1" applyProtection="1">
      <alignment horizontal="left" wrapText="1"/>
      <protection locked="0"/>
    </xf>
    <xf numFmtId="0" fontId="19" fillId="0" borderId="48" xfId="2" applyFont="1" applyFill="1" applyBorder="1" applyAlignment="1" applyProtection="1">
      <alignment wrapText="1"/>
      <protection locked="0"/>
    </xf>
    <xf numFmtId="0" fontId="35" fillId="0" borderId="47" xfId="2" applyFont="1" applyFill="1" applyBorder="1" applyAlignment="1" applyProtection="1">
      <alignment wrapText="1"/>
      <protection locked="0"/>
    </xf>
    <xf numFmtId="0" fontId="19" fillId="0" borderId="12" xfId="2" applyFont="1" applyFill="1" applyBorder="1" applyAlignment="1" applyProtection="1">
      <alignment horizontal="left" wrapText="1"/>
      <protection locked="0"/>
    </xf>
    <xf numFmtId="0" fontId="19" fillId="0" borderId="49" xfId="2" applyFont="1" applyFill="1" applyBorder="1" applyAlignment="1" applyProtection="1">
      <alignment wrapText="1"/>
      <protection locked="0"/>
    </xf>
    <xf numFmtId="0" fontId="25" fillId="0" borderId="2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6" fillId="0" borderId="19" xfId="0" applyFont="1" applyBorder="1" applyAlignment="1">
      <alignment horizontal="left" wrapText="1"/>
    </xf>
    <xf numFmtId="0" fontId="19" fillId="0" borderId="12" xfId="0" applyFont="1" applyFill="1" applyBorder="1" applyAlignment="1">
      <alignment horizontal="left" vertical="center" wrapText="1"/>
    </xf>
    <xf numFmtId="0" fontId="35" fillId="0" borderId="12" xfId="2" applyFont="1" applyFill="1" applyBorder="1" applyAlignment="1">
      <alignment wrapText="1"/>
    </xf>
    <xf numFmtId="0" fontId="29" fillId="4" borderId="32" xfId="0" applyFont="1" applyFill="1" applyBorder="1" applyAlignment="1">
      <alignment horizontal="right"/>
    </xf>
    <xf numFmtId="0" fontId="13" fillId="0" borderId="2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59" fillId="0" borderId="19" xfId="0" applyFont="1" applyBorder="1" applyAlignment="1">
      <alignment wrapText="1"/>
    </xf>
    <xf numFmtId="0" fontId="59" fillId="0" borderId="12" xfId="0" applyFont="1" applyBorder="1" applyAlignment="1"/>
    <xf numFmtId="0" fontId="59" fillId="0" borderId="12" xfId="0" applyFont="1" applyBorder="1" applyAlignment="1">
      <alignment wrapText="1"/>
    </xf>
    <xf numFmtId="0" fontId="59" fillId="0" borderId="54" xfId="0" applyFont="1" applyBorder="1" applyAlignment="1">
      <alignment wrapText="1"/>
    </xf>
    <xf numFmtId="49" fontId="24" fillId="7" borderId="27" xfId="0" applyNumberFormat="1" applyFont="1" applyFill="1" applyBorder="1" applyAlignment="1">
      <alignment horizontal="center"/>
    </xf>
    <xf numFmtId="49" fontId="24" fillId="0" borderId="27" xfId="0" applyNumberFormat="1" applyFont="1" applyFill="1" applyBorder="1" applyAlignment="1">
      <alignment horizontal="center"/>
    </xf>
    <xf numFmtId="0" fontId="1" fillId="7" borderId="7" xfId="0" applyFont="1" applyFill="1" applyBorder="1"/>
    <xf numFmtId="3" fontId="16" fillId="7" borderId="0" xfId="0" applyNumberFormat="1" applyFont="1" applyFill="1" applyBorder="1" applyAlignment="1"/>
    <xf numFmtId="3" fontId="0" fillId="7" borderId="0" xfId="0" applyNumberFormat="1" applyFill="1"/>
    <xf numFmtId="0" fontId="24" fillId="0" borderId="25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49" fontId="24" fillId="0" borderId="25" xfId="0" applyNumberFormat="1" applyFont="1" applyFill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/>
    </xf>
    <xf numFmtId="49" fontId="25" fillId="0" borderId="62" xfId="0" applyNumberFormat="1" applyFont="1" applyFill="1" applyBorder="1" applyAlignment="1">
      <alignment horizontal="center"/>
    </xf>
    <xf numFmtId="3" fontId="34" fillId="0" borderId="50" xfId="0" applyNumberFormat="1" applyFont="1" applyFill="1" applyBorder="1" applyAlignment="1"/>
    <xf numFmtId="3" fontId="33" fillId="9" borderId="7" xfId="0" applyNumberFormat="1" applyFont="1" applyFill="1" applyBorder="1" applyAlignment="1"/>
    <xf numFmtId="3" fontId="16" fillId="0" borderId="0" xfId="0" applyNumberFormat="1" applyFont="1" applyFill="1" applyBorder="1" applyAlignment="1"/>
    <xf numFmtId="3" fontId="34" fillId="9" borderId="19" xfId="0" applyNumberFormat="1" applyFont="1" applyFill="1" applyBorder="1" applyAlignment="1"/>
    <xf numFmtId="3" fontId="33" fillId="9" borderId="54" xfId="0" applyNumberFormat="1" applyFont="1" applyFill="1" applyBorder="1" applyAlignment="1"/>
    <xf numFmtId="0" fontId="37" fillId="7" borderId="19" xfId="2" applyFont="1" applyFill="1" applyBorder="1" applyAlignment="1">
      <alignment wrapText="1"/>
    </xf>
    <xf numFmtId="0" fontId="19" fillId="7" borderId="12" xfId="0" applyFont="1" applyFill="1" applyBorder="1" applyAlignment="1">
      <alignment horizontal="left" wrapText="1"/>
    </xf>
    <xf numFmtId="0" fontId="19" fillId="7" borderId="47" xfId="0" applyFont="1" applyFill="1" applyBorder="1" applyAlignment="1">
      <alignment horizontal="left" wrapText="1"/>
    </xf>
    <xf numFmtId="0" fontId="37" fillId="7" borderId="47" xfId="2" applyFont="1" applyFill="1" applyBorder="1" applyAlignment="1">
      <alignment wrapText="1"/>
    </xf>
    <xf numFmtId="0" fontId="37" fillId="7" borderId="12" xfId="2" applyFont="1" applyFill="1" applyBorder="1" applyAlignment="1">
      <alignment wrapText="1"/>
    </xf>
    <xf numFmtId="0" fontId="38" fillId="7" borderId="12" xfId="2" applyFont="1" applyFill="1" applyBorder="1" applyAlignment="1">
      <alignment wrapText="1"/>
    </xf>
    <xf numFmtId="0" fontId="19" fillId="7" borderId="12" xfId="0" applyFont="1" applyFill="1" applyBorder="1" applyAlignment="1">
      <alignment horizontal="justify"/>
    </xf>
    <xf numFmtId="0" fontId="38" fillId="7" borderId="49" xfId="2" applyFont="1" applyFill="1" applyBorder="1" applyAlignment="1">
      <alignment wrapText="1"/>
    </xf>
    <xf numFmtId="0" fontId="1" fillId="4" borderId="32" xfId="0" applyFont="1" applyFill="1" applyBorder="1" applyAlignment="1"/>
    <xf numFmtId="0" fontId="1" fillId="4" borderId="33" xfId="0" applyFont="1" applyFill="1" applyBorder="1" applyAlignment="1"/>
    <xf numFmtId="0" fontId="1" fillId="4" borderId="34" xfId="0" applyFont="1" applyFill="1" applyBorder="1" applyAlignment="1"/>
    <xf numFmtId="0" fontId="1" fillId="4" borderId="28" xfId="0" applyFont="1" applyFill="1" applyBorder="1" applyAlignment="1"/>
    <xf numFmtId="0" fontId="1" fillId="4" borderId="29" xfId="0" applyFont="1" applyFill="1" applyBorder="1" applyAlignment="1"/>
    <xf numFmtId="0" fontId="1" fillId="4" borderId="35" xfId="0" applyFont="1" applyFill="1" applyBorder="1" applyAlignment="1"/>
    <xf numFmtId="0" fontId="1" fillId="0" borderId="7" xfId="0" applyFont="1" applyBorder="1" applyAlignment="1"/>
    <xf numFmtId="49" fontId="24" fillId="0" borderId="25" xfId="0" applyNumberFormat="1" applyFont="1" applyBorder="1" applyAlignment="1">
      <alignment horizontal="center" wrapText="1"/>
    </xf>
    <xf numFmtId="49" fontId="24" fillId="0" borderId="26" xfId="0" applyNumberFormat="1" applyFont="1" applyBorder="1" applyAlignment="1">
      <alignment horizontal="center" wrapText="1"/>
    </xf>
    <xf numFmtId="49" fontId="24" fillId="0" borderId="27" xfId="0" applyNumberFormat="1" applyFont="1" applyBorder="1" applyAlignment="1">
      <alignment horizontal="center" wrapText="1"/>
    </xf>
    <xf numFmtId="49" fontId="24" fillId="0" borderId="17" xfId="0" applyNumberFormat="1" applyFont="1" applyBorder="1" applyAlignment="1">
      <alignment horizontal="center" wrapText="1"/>
    </xf>
    <xf numFmtId="49" fontId="24" fillId="0" borderId="62" xfId="0" applyNumberFormat="1" applyFont="1" applyBorder="1" applyAlignment="1">
      <alignment horizontal="center" wrapText="1"/>
    </xf>
    <xf numFmtId="3" fontId="34" fillId="8" borderId="24" xfId="0" applyNumberFormat="1" applyFont="1" applyFill="1" applyBorder="1" applyAlignment="1"/>
    <xf numFmtId="3" fontId="34" fillId="8" borderId="16" xfId="0" applyNumberFormat="1" applyFont="1" applyFill="1" applyBorder="1" applyAlignment="1"/>
    <xf numFmtId="3" fontId="34" fillId="11" borderId="16" xfId="0" applyNumberFormat="1" applyFont="1" applyFill="1" applyBorder="1" applyAlignment="1"/>
    <xf numFmtId="3" fontId="32" fillId="11" borderId="44" xfId="0" applyNumberFormat="1" applyFont="1" applyFill="1" applyBorder="1" applyAlignment="1">
      <alignment horizontal="right"/>
    </xf>
    <xf numFmtId="0" fontId="10" fillId="11" borderId="14" xfId="0" applyFont="1" applyFill="1" applyBorder="1" applyAlignment="1">
      <alignment horizontal="center" vertical="center" wrapText="1"/>
    </xf>
    <xf numFmtId="3" fontId="34" fillId="11" borderId="24" xfId="0" applyNumberFormat="1" applyFont="1" applyFill="1" applyBorder="1" applyAlignment="1"/>
    <xf numFmtId="0" fontId="18" fillId="11" borderId="14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 wrapText="1"/>
    </xf>
    <xf numFmtId="0" fontId="37" fillId="0" borderId="4" xfId="2" applyFont="1" applyFill="1" applyBorder="1" applyAlignment="1">
      <alignment horizontal="left" vertical="center" wrapText="1"/>
    </xf>
    <xf numFmtId="0" fontId="19" fillId="0" borderId="61" xfId="0" applyFont="1" applyBorder="1"/>
    <xf numFmtId="0" fontId="19" fillId="0" borderId="51" xfId="0" applyFont="1" applyBorder="1" applyAlignment="1">
      <alignment wrapText="1"/>
    </xf>
    <xf numFmtId="0" fontId="19" fillId="0" borderId="53" xfId="0" applyFont="1" applyBorder="1" applyAlignment="1">
      <alignment wrapText="1"/>
    </xf>
    <xf numFmtId="0" fontId="40" fillId="0" borderId="64" xfId="2" applyFont="1" applyFill="1" applyBorder="1" applyAlignment="1">
      <alignment wrapText="1"/>
    </xf>
    <xf numFmtId="0" fontId="37" fillId="0" borderId="4" xfId="2" applyFont="1" applyFill="1" applyBorder="1" applyAlignment="1">
      <alignment wrapText="1"/>
    </xf>
    <xf numFmtId="0" fontId="34" fillId="0" borderId="8" xfId="0" applyFont="1" applyBorder="1"/>
    <xf numFmtId="0" fontId="19" fillId="0" borderId="61" xfId="0" applyFont="1" applyBorder="1" applyAlignment="1">
      <alignment wrapText="1"/>
    </xf>
    <xf numFmtId="0" fontId="38" fillId="0" borderId="39" xfId="2" applyFont="1" applyFill="1" applyBorder="1" applyAlignment="1">
      <alignment wrapText="1"/>
    </xf>
    <xf numFmtId="0" fontId="19" fillId="0" borderId="53" xfId="0" applyFont="1" applyBorder="1" applyAlignment="1"/>
    <xf numFmtId="0" fontId="19" fillId="0" borderId="51" xfId="0" applyFont="1" applyBorder="1" applyAlignment="1"/>
    <xf numFmtId="0" fontId="25" fillId="0" borderId="11" xfId="0" applyFont="1" applyBorder="1" applyAlignment="1">
      <alignment horizontal="center"/>
    </xf>
    <xf numFmtId="0" fontId="25" fillId="0" borderId="84" xfId="0" applyFont="1" applyBorder="1" applyAlignment="1">
      <alignment horizontal="center"/>
    </xf>
    <xf numFmtId="0" fontId="37" fillId="0" borderId="12" xfId="2" applyFont="1" applyFill="1" applyBorder="1" applyAlignment="1">
      <alignment wrapText="1"/>
    </xf>
    <xf numFmtId="0" fontId="37" fillId="0" borderId="73" xfId="2" applyFont="1" applyFill="1" applyBorder="1" applyAlignment="1">
      <alignment wrapText="1"/>
    </xf>
    <xf numFmtId="0" fontId="25" fillId="0" borderId="22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0" fontId="19" fillId="0" borderId="51" xfId="0" applyFont="1" applyFill="1" applyBorder="1" applyAlignment="1" applyProtection="1">
      <alignment horizontal="left" wrapText="1"/>
      <protection locked="0"/>
    </xf>
    <xf numFmtId="0" fontId="1" fillId="0" borderId="4" xfId="0" applyFont="1" applyBorder="1"/>
    <xf numFmtId="3" fontId="33" fillId="0" borderId="68" xfId="0" applyNumberFormat="1" applyFont="1" applyFill="1" applyBorder="1" applyAlignment="1"/>
    <xf numFmtId="3" fontId="33" fillId="0" borderId="5" xfId="0" applyNumberFormat="1" applyFont="1" applyFill="1" applyBorder="1" applyAlignment="1"/>
    <xf numFmtId="0" fontId="19" fillId="7" borderId="24" xfId="0" applyFont="1" applyFill="1" applyBorder="1"/>
    <xf numFmtId="0" fontId="19" fillId="7" borderId="25" xfId="0" applyFont="1" applyFill="1" applyBorder="1"/>
    <xf numFmtId="0" fontId="19" fillId="7" borderId="26" xfId="0" applyFont="1" applyFill="1" applyBorder="1"/>
    <xf numFmtId="0" fontId="19" fillId="7" borderId="16" xfId="0" applyFont="1" applyFill="1" applyBorder="1"/>
    <xf numFmtId="0" fontId="19" fillId="7" borderId="8" xfId="0" applyFont="1" applyFill="1" applyBorder="1"/>
    <xf numFmtId="0" fontId="19" fillId="7" borderId="27" xfId="0" applyFont="1" applyFill="1" applyBorder="1"/>
    <xf numFmtId="0" fontId="1" fillId="7" borderId="16" xfId="0" applyFont="1" applyFill="1" applyBorder="1"/>
    <xf numFmtId="0" fontId="1" fillId="7" borderId="8" xfId="0" applyFont="1" applyFill="1" applyBorder="1"/>
    <xf numFmtId="0" fontId="1" fillId="7" borderId="27" xfId="0" applyFont="1" applyFill="1" applyBorder="1"/>
    <xf numFmtId="0" fontId="19" fillId="7" borderId="15" xfId="0" applyFont="1" applyFill="1" applyBorder="1"/>
    <xf numFmtId="0" fontId="19" fillId="7" borderId="18" xfId="0" applyFont="1" applyFill="1" applyBorder="1"/>
    <xf numFmtId="0" fontId="19" fillId="7" borderId="50" xfId="0" applyFont="1" applyFill="1" applyBorder="1"/>
    <xf numFmtId="3" fontId="1" fillId="0" borderId="0" xfId="0" applyNumberFormat="1" applyFont="1"/>
    <xf numFmtId="0" fontId="19" fillId="7" borderId="79" xfId="0" applyFont="1" applyFill="1" applyBorder="1"/>
    <xf numFmtId="0" fontId="19" fillId="7" borderId="76" xfId="0" applyFont="1" applyFill="1" applyBorder="1"/>
    <xf numFmtId="0" fontId="19" fillId="7" borderId="75" xfId="0" applyFont="1" applyFill="1" applyBorder="1"/>
    <xf numFmtId="0" fontId="19" fillId="7" borderId="79" xfId="0" applyFont="1" applyFill="1" applyBorder="1" applyAlignment="1">
      <alignment vertical="center"/>
    </xf>
    <xf numFmtId="0" fontId="19" fillId="7" borderId="76" xfId="0" applyFont="1" applyFill="1" applyBorder="1" applyAlignment="1">
      <alignment vertical="center"/>
    </xf>
    <xf numFmtId="0" fontId="19" fillId="7" borderId="75" xfId="0" applyFont="1" applyFill="1" applyBorder="1" applyAlignment="1">
      <alignment vertical="center"/>
    </xf>
    <xf numFmtId="0" fontId="1" fillId="7" borderId="79" xfId="0" applyFont="1" applyFill="1" applyBorder="1" applyAlignment="1">
      <alignment horizontal="center" vertical="center"/>
    </xf>
    <xf numFmtId="0" fontId="1" fillId="7" borderId="76" xfId="0" applyFont="1" applyFill="1" applyBorder="1" applyAlignment="1">
      <alignment vertical="center"/>
    </xf>
    <xf numFmtId="0" fontId="1" fillId="7" borderId="84" xfId="0" applyFont="1" applyFill="1" applyBorder="1" applyAlignment="1">
      <alignment vertical="center"/>
    </xf>
    <xf numFmtId="0" fontId="19" fillId="7" borderId="12" xfId="0" applyFont="1" applyFill="1" applyBorder="1" applyAlignment="1">
      <alignment wrapText="1"/>
    </xf>
    <xf numFmtId="0" fontId="19" fillId="7" borderId="78" xfId="0" applyFont="1" applyFill="1" applyBorder="1" applyAlignment="1">
      <alignment vertical="center" wrapText="1"/>
    </xf>
    <xf numFmtId="0" fontId="34" fillId="11" borderId="16" xfId="0" applyFont="1" applyFill="1" applyBorder="1"/>
    <xf numFmtId="0" fontId="34" fillId="7" borderId="50" xfId="1" applyFont="1" applyFill="1" applyBorder="1"/>
    <xf numFmtId="0" fontId="34" fillId="7" borderId="27" xfId="1" applyFont="1" applyFill="1" applyBorder="1"/>
    <xf numFmtId="0" fontId="19" fillId="7" borderId="51" xfId="5" applyFont="1" applyFill="1" applyBorder="1" applyAlignment="1">
      <alignment wrapText="1"/>
    </xf>
    <xf numFmtId="0" fontId="24" fillId="0" borderId="8" xfId="0" applyFont="1" applyBorder="1"/>
    <xf numFmtId="0" fontId="24" fillId="0" borderId="17" xfId="0" applyFont="1" applyBorder="1"/>
    <xf numFmtId="0" fontId="19" fillId="0" borderId="51" xfId="0" applyFont="1" applyBorder="1" applyAlignment="1">
      <alignment horizontal="justify" vertical="center"/>
    </xf>
    <xf numFmtId="0" fontId="34" fillId="9" borderId="4" xfId="0" applyFont="1" applyFill="1" applyBorder="1"/>
    <xf numFmtId="0" fontId="19" fillId="7" borderId="61" xfId="0" applyFont="1" applyFill="1" applyBorder="1" applyAlignment="1">
      <alignment horizontal="left"/>
    </xf>
    <xf numFmtId="0" fontId="19" fillId="7" borderId="53" xfId="0" applyFont="1" applyFill="1" applyBorder="1" applyAlignment="1">
      <alignment horizontal="left" wrapText="1"/>
    </xf>
    <xf numFmtId="0" fontId="19" fillId="7" borderId="53" xfId="0" applyFont="1" applyFill="1" applyBorder="1"/>
    <xf numFmtId="0" fontId="19" fillId="7" borderId="64" xfId="5" applyFont="1" applyFill="1" applyBorder="1" applyAlignment="1">
      <alignment wrapText="1"/>
    </xf>
    <xf numFmtId="0" fontId="64" fillId="0" borderId="0" xfId="0" applyFont="1"/>
    <xf numFmtId="0" fontId="21" fillId="0" borderId="0" xfId="0" applyFont="1" applyFill="1" applyAlignment="1">
      <alignment horizontal="left" vertical="center"/>
    </xf>
    <xf numFmtId="0" fontId="6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21" fillId="0" borderId="0" xfId="0" applyFont="1" applyBorder="1" applyAlignment="1">
      <alignment horizontal="right"/>
    </xf>
    <xf numFmtId="49" fontId="19" fillId="0" borderId="0" xfId="0" applyNumberFormat="1" applyFont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4" fillId="0" borderId="22" xfId="0" applyFont="1" applyFill="1" applyBorder="1" applyAlignment="1">
      <alignment horizontal="center" vertical="center"/>
    </xf>
    <xf numFmtId="0" fontId="24" fillId="9" borderId="40" xfId="0" applyFont="1" applyFill="1" applyBorder="1" applyAlignment="1">
      <alignment horizontal="center" vertical="center"/>
    </xf>
    <xf numFmtId="0" fontId="67" fillId="0" borderId="17" xfId="0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center" vertical="center" wrapText="1"/>
    </xf>
    <xf numFmtId="0" fontId="19" fillId="4" borderId="23" xfId="0" applyFont="1" applyFill="1" applyBorder="1"/>
    <xf numFmtId="0" fontId="19" fillId="4" borderId="8" xfId="0" applyFont="1" applyFill="1" applyBorder="1"/>
    <xf numFmtId="0" fontId="19" fillId="4" borderId="27" xfId="0" applyFont="1" applyFill="1" applyBorder="1"/>
    <xf numFmtId="49" fontId="24" fillId="0" borderId="51" xfId="0" applyNumberFormat="1" applyFont="1" applyBorder="1" applyAlignment="1">
      <alignment horizontal="center"/>
    </xf>
    <xf numFmtId="49" fontId="24" fillId="0" borderId="23" xfId="0" applyNumberFormat="1" applyFont="1" applyBorder="1" applyAlignment="1">
      <alignment horizontal="center"/>
    </xf>
    <xf numFmtId="49" fontId="24" fillId="0" borderId="8" xfId="0" applyNumberFormat="1" applyFont="1" applyBorder="1" applyAlignment="1">
      <alignment horizontal="center"/>
    </xf>
    <xf numFmtId="3" fontId="34" fillId="0" borderId="12" xfId="0" applyNumberFormat="1" applyFont="1" applyFill="1" applyBorder="1" applyAlignment="1">
      <alignment horizontal="right"/>
    </xf>
    <xf numFmtId="3" fontId="34" fillId="0" borderId="16" xfId="0" applyNumberFormat="1" applyFont="1" applyFill="1" applyBorder="1" applyAlignment="1"/>
    <xf numFmtId="3" fontId="34" fillId="3" borderId="51" xfId="0" applyNumberFormat="1" applyFont="1" applyFill="1" applyBorder="1" applyAlignment="1"/>
    <xf numFmtId="3" fontId="34" fillId="3" borderId="47" xfId="0" applyNumberFormat="1" applyFont="1" applyFill="1" applyBorder="1" applyAlignment="1"/>
    <xf numFmtId="3" fontId="34" fillId="8" borderId="9" xfId="0" applyNumberFormat="1" applyFont="1" applyFill="1" applyBorder="1" applyAlignment="1"/>
    <xf numFmtId="3" fontId="34" fillId="0" borderId="1" xfId="0" applyNumberFormat="1" applyFont="1" applyFill="1" applyBorder="1" applyAlignment="1"/>
    <xf numFmtId="3" fontId="34" fillId="8" borderId="15" xfId="0" applyNumberFormat="1" applyFont="1" applyFill="1" applyBorder="1" applyAlignment="1"/>
    <xf numFmtId="3" fontId="34" fillId="0" borderId="12" xfId="0" applyNumberFormat="1" applyFont="1" applyFill="1" applyBorder="1" applyAlignment="1"/>
    <xf numFmtId="3" fontId="34" fillId="7" borderId="12" xfId="0" applyNumberFormat="1" applyFont="1" applyFill="1" applyBorder="1" applyAlignment="1">
      <alignment horizontal="right"/>
    </xf>
    <xf numFmtId="0" fontId="19" fillId="4" borderId="84" xfId="0" applyFont="1" applyFill="1" applyBorder="1"/>
    <xf numFmtId="0" fontId="19" fillId="4" borderId="17" xfId="0" applyFont="1" applyFill="1" applyBorder="1"/>
    <xf numFmtId="0" fontId="19" fillId="4" borderId="62" xfId="0" applyFont="1" applyFill="1" applyBorder="1"/>
    <xf numFmtId="0" fontId="19" fillId="4" borderId="76" xfId="0" applyFont="1" applyFill="1" applyBorder="1"/>
    <xf numFmtId="0" fontId="19" fillId="4" borderId="75" xfId="0" applyFont="1" applyFill="1" applyBorder="1"/>
    <xf numFmtId="0" fontId="19" fillId="4" borderId="63" xfId="0" applyFont="1" applyFill="1" applyBorder="1"/>
    <xf numFmtId="3" fontId="34" fillId="8" borderId="72" xfId="0" applyNumberFormat="1" applyFont="1" applyFill="1" applyBorder="1" applyAlignment="1"/>
    <xf numFmtId="3" fontId="34" fillId="0" borderId="68" xfId="0" applyNumberFormat="1" applyFont="1" applyFill="1" applyBorder="1" applyAlignment="1"/>
    <xf numFmtId="3" fontId="34" fillId="0" borderId="5" xfId="0" applyNumberFormat="1" applyFont="1" applyFill="1" applyBorder="1" applyAlignment="1"/>
    <xf numFmtId="0" fontId="24" fillId="4" borderId="30" xfId="0" applyFont="1" applyFill="1" applyBorder="1"/>
    <xf numFmtId="0" fontId="24" fillId="4" borderId="31" xfId="0" applyFont="1" applyFill="1" applyBorder="1"/>
    <xf numFmtId="0" fontId="24" fillId="4" borderId="36" xfId="0" applyFont="1" applyFill="1" applyBorder="1"/>
    <xf numFmtId="0" fontId="64" fillId="0" borderId="42" xfId="0" applyFont="1" applyBorder="1" applyAlignment="1"/>
    <xf numFmtId="0" fontId="64" fillId="0" borderId="55" xfId="0" applyFont="1" applyBorder="1" applyAlignment="1"/>
    <xf numFmtId="0" fontId="64" fillId="0" borderId="80" xfId="0" applyFont="1" applyBorder="1" applyAlignment="1"/>
    <xf numFmtId="3" fontId="49" fillId="0" borderId="41" xfId="0" applyNumberFormat="1" applyFont="1" applyFill="1" applyBorder="1" applyAlignment="1">
      <alignment horizontal="right"/>
    </xf>
    <xf numFmtId="3" fontId="49" fillId="0" borderId="42" xfId="0" applyNumberFormat="1" applyFont="1" applyFill="1" applyBorder="1" applyAlignment="1">
      <alignment horizontal="right"/>
    </xf>
    <xf numFmtId="3" fontId="49" fillId="0" borderId="43" xfId="0" applyNumberFormat="1" applyFont="1" applyFill="1" applyBorder="1" applyAlignment="1">
      <alignment horizontal="right"/>
    </xf>
    <xf numFmtId="3" fontId="49" fillId="9" borderId="41" xfId="0" applyNumberFormat="1" applyFont="1" applyFill="1" applyBorder="1" applyAlignment="1">
      <alignment horizontal="right"/>
    </xf>
    <xf numFmtId="3" fontId="49" fillId="9" borderId="42" xfId="0" applyNumberFormat="1" applyFont="1" applyFill="1" applyBorder="1" applyAlignment="1">
      <alignment horizontal="right"/>
    </xf>
    <xf numFmtId="3" fontId="49" fillId="0" borderId="44" xfId="0" applyNumberFormat="1" applyFont="1" applyFill="1" applyBorder="1" applyAlignment="1">
      <alignment horizontal="right"/>
    </xf>
    <xf numFmtId="3" fontId="49" fillId="0" borderId="45" xfId="0" applyNumberFormat="1" applyFont="1" applyFill="1" applyBorder="1" applyAlignment="1">
      <alignment horizontal="right"/>
    </xf>
    <xf numFmtId="3" fontId="49" fillId="0" borderId="46" xfId="0" applyNumberFormat="1" applyFont="1" applyFill="1" applyBorder="1" applyAlignment="1">
      <alignment horizontal="right"/>
    </xf>
    <xf numFmtId="0" fontId="24" fillId="0" borderId="0" xfId="0" applyFont="1" applyFill="1" applyBorder="1"/>
    <xf numFmtId="0" fontId="64" fillId="0" borderId="2" xfId="0" applyFont="1" applyBorder="1" applyAlignment="1"/>
    <xf numFmtId="3" fontId="23" fillId="0" borderId="2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64" fillId="0" borderId="0" xfId="0" applyFont="1" applyBorder="1" applyAlignment="1"/>
    <xf numFmtId="0" fontId="23" fillId="11" borderId="14" xfId="0" applyFont="1" applyFill="1" applyBorder="1" applyAlignment="1">
      <alignment horizontal="center" vertical="center" wrapText="1"/>
    </xf>
    <xf numFmtId="49" fontId="24" fillId="7" borderId="24" xfId="0" applyNumberFormat="1" applyFont="1" applyFill="1" applyBorder="1" applyAlignment="1">
      <alignment horizontal="center"/>
    </xf>
    <xf numFmtId="49" fontId="24" fillId="7" borderId="25" xfId="0" applyNumberFormat="1" applyFont="1" applyFill="1" applyBorder="1" applyAlignment="1">
      <alignment horizontal="center"/>
    </xf>
    <xf numFmtId="49" fontId="24" fillId="7" borderId="26" xfId="0" applyNumberFormat="1" applyFont="1" applyFill="1" applyBorder="1" applyAlignment="1">
      <alignment horizontal="center"/>
    </xf>
    <xf numFmtId="3" fontId="34" fillId="7" borderId="65" xfId="0" applyNumberFormat="1" applyFont="1" applyFill="1" applyBorder="1" applyAlignment="1"/>
    <xf numFmtId="3" fontId="34" fillId="7" borderId="61" xfId="0" applyNumberFormat="1" applyFont="1" applyFill="1" applyBorder="1" applyAlignment="1"/>
    <xf numFmtId="3" fontId="34" fillId="7" borderId="26" xfId="0" applyNumberFormat="1" applyFont="1" applyFill="1" applyBorder="1" applyAlignment="1"/>
    <xf numFmtId="3" fontId="34" fillId="7" borderId="25" xfId="0" applyNumberFormat="1" applyFont="1" applyFill="1" applyBorder="1" applyAlignment="1"/>
    <xf numFmtId="3" fontId="34" fillId="7" borderId="21" xfId="0" applyNumberFormat="1" applyFont="1" applyFill="1" applyBorder="1" applyAlignment="1"/>
    <xf numFmtId="49" fontId="24" fillId="7" borderId="16" xfId="0" applyNumberFormat="1" applyFont="1" applyFill="1" applyBorder="1" applyAlignment="1">
      <alignment horizontal="center"/>
    </xf>
    <xf numFmtId="3" fontId="34" fillId="7" borderId="1" xfId="0" applyNumberFormat="1" applyFont="1" applyFill="1" applyBorder="1" applyAlignment="1"/>
    <xf numFmtId="3" fontId="34" fillId="7" borderId="51" xfId="0" applyNumberFormat="1" applyFont="1" applyFill="1" applyBorder="1" applyAlignment="1"/>
    <xf numFmtId="3" fontId="34" fillId="7" borderId="50" xfId="0" applyNumberFormat="1" applyFont="1" applyFill="1" applyBorder="1" applyAlignment="1"/>
    <xf numFmtId="3" fontId="34" fillId="7" borderId="18" xfId="0" applyNumberFormat="1" applyFont="1" applyFill="1" applyBorder="1" applyAlignment="1"/>
    <xf numFmtId="3" fontId="34" fillId="7" borderId="8" xfId="0" applyNumberFormat="1" applyFont="1" applyFill="1" applyBorder="1" applyAlignment="1"/>
    <xf numFmtId="3" fontId="34" fillId="7" borderId="7" xfId="0" applyNumberFormat="1" applyFont="1" applyFill="1" applyBorder="1" applyAlignment="1"/>
    <xf numFmtId="3" fontId="34" fillId="7" borderId="13" xfId="0" applyNumberFormat="1" applyFont="1" applyFill="1" applyBorder="1" applyAlignment="1"/>
    <xf numFmtId="3" fontId="34" fillId="7" borderId="27" xfId="0" applyNumberFormat="1" applyFont="1" applyFill="1" applyBorder="1" applyAlignment="1"/>
    <xf numFmtId="3" fontId="34" fillId="7" borderId="9" xfId="0" applyNumberFormat="1" applyFont="1" applyFill="1" applyBorder="1" applyAlignment="1"/>
    <xf numFmtId="49" fontId="24" fillId="7" borderId="8" xfId="0" applyNumberFormat="1" applyFont="1" applyFill="1" applyBorder="1" applyAlignment="1"/>
    <xf numFmtId="49" fontId="24" fillId="7" borderId="27" xfId="0" applyNumberFormat="1" applyFont="1" applyFill="1" applyBorder="1" applyAlignment="1"/>
    <xf numFmtId="3" fontId="34" fillId="7" borderId="96" xfId="0" applyNumberFormat="1" applyFont="1" applyFill="1" applyBorder="1" applyAlignment="1"/>
    <xf numFmtId="3" fontId="34" fillId="9" borderId="48" xfId="0" applyNumberFormat="1" applyFont="1" applyFill="1" applyBorder="1" applyAlignment="1"/>
    <xf numFmtId="3" fontId="34" fillId="9" borderId="73" xfId="0" applyNumberFormat="1" applyFont="1" applyFill="1" applyBorder="1" applyAlignment="1"/>
    <xf numFmtId="3" fontId="34" fillId="11" borderId="79" xfId="0" applyNumberFormat="1" applyFont="1" applyFill="1" applyBorder="1" applyAlignment="1"/>
    <xf numFmtId="3" fontId="34" fillId="7" borderId="13" xfId="0" applyNumberFormat="1" applyFont="1" applyFill="1" applyBorder="1" applyAlignment="1">
      <alignment vertical="center"/>
    </xf>
    <xf numFmtId="3" fontId="34" fillId="7" borderId="1" xfId="0" applyNumberFormat="1" applyFont="1" applyFill="1" applyBorder="1" applyAlignment="1">
      <alignment horizontal="right"/>
    </xf>
    <xf numFmtId="3" fontId="34" fillId="7" borderId="7" xfId="0" applyNumberFormat="1" applyFont="1" applyFill="1" applyBorder="1" applyAlignment="1">
      <alignment horizontal="right"/>
    </xf>
    <xf numFmtId="3" fontId="34" fillId="7" borderId="85" xfId="0" applyNumberFormat="1" applyFont="1" applyFill="1" applyBorder="1" applyAlignment="1"/>
    <xf numFmtId="0" fontId="24" fillId="7" borderId="15" xfId="1" applyFont="1" applyFill="1" applyBorder="1"/>
    <xf numFmtId="0" fontId="24" fillId="7" borderId="18" xfId="1" applyFont="1" applyFill="1" applyBorder="1"/>
    <xf numFmtId="0" fontId="68" fillId="7" borderId="52" xfId="1" applyFont="1" applyFill="1" applyBorder="1"/>
    <xf numFmtId="49" fontId="24" fillId="7" borderId="8" xfId="1" applyNumberFormat="1" applyFont="1" applyFill="1" applyBorder="1" applyAlignment="1">
      <alignment horizontal="center"/>
    </xf>
    <xf numFmtId="49" fontId="24" fillId="7" borderId="27" xfId="1" applyNumberFormat="1" applyFont="1" applyFill="1" applyBorder="1" applyAlignment="1">
      <alignment horizontal="center"/>
    </xf>
    <xf numFmtId="3" fontId="34" fillId="7" borderId="10" xfId="1" applyNumberFormat="1" applyFont="1" applyFill="1" applyBorder="1" applyAlignment="1"/>
    <xf numFmtId="3" fontId="34" fillId="9" borderId="47" xfId="1" applyNumberFormat="1" applyFont="1" applyFill="1" applyBorder="1" applyAlignment="1"/>
    <xf numFmtId="3" fontId="34" fillId="9" borderId="18" xfId="1" applyNumberFormat="1" applyFont="1" applyFill="1" applyBorder="1" applyAlignment="1"/>
    <xf numFmtId="3" fontId="34" fillId="11" borderId="11" xfId="0" applyNumberFormat="1" applyFont="1" applyFill="1" applyBorder="1" applyAlignment="1"/>
    <xf numFmtId="3" fontId="1" fillId="7" borderId="0" xfId="0" applyNumberFormat="1" applyFont="1" applyFill="1" applyBorder="1" applyAlignment="1"/>
    <xf numFmtId="0" fontId="68" fillId="7" borderId="23" xfId="1" applyFont="1" applyFill="1" applyBorder="1"/>
    <xf numFmtId="3" fontId="34" fillId="7" borderId="13" xfId="1" applyNumberFormat="1" applyFont="1" applyFill="1" applyBorder="1" applyAlignment="1"/>
    <xf numFmtId="3" fontId="34" fillId="9" borderId="12" xfId="1" applyNumberFormat="1" applyFont="1" applyFill="1" applyBorder="1" applyAlignment="1"/>
    <xf numFmtId="3" fontId="34" fillId="9" borderId="8" xfId="1" applyNumberFormat="1" applyFont="1" applyFill="1" applyBorder="1" applyAlignment="1"/>
    <xf numFmtId="3" fontId="34" fillId="11" borderId="9" xfId="0" applyNumberFormat="1" applyFont="1" applyFill="1" applyBorder="1" applyAlignment="1"/>
    <xf numFmtId="3" fontId="34" fillId="7" borderId="12" xfId="0" applyNumberFormat="1" applyFont="1" applyFill="1" applyBorder="1" applyAlignment="1"/>
    <xf numFmtId="3" fontId="34" fillId="7" borderId="38" xfId="0" applyNumberFormat="1" applyFont="1" applyFill="1" applyBorder="1" applyAlignment="1"/>
    <xf numFmtId="3" fontId="34" fillId="9" borderId="91" xfId="0" applyNumberFormat="1" applyFont="1" applyFill="1" applyBorder="1" applyAlignment="1"/>
    <xf numFmtId="3" fontId="34" fillId="7" borderId="91" xfId="0" applyNumberFormat="1" applyFont="1" applyFill="1" applyBorder="1" applyAlignment="1"/>
    <xf numFmtId="3" fontId="49" fillId="7" borderId="75" xfId="0" applyNumberFormat="1" applyFont="1" applyFill="1" applyBorder="1" applyAlignment="1"/>
    <xf numFmtId="3" fontId="34" fillId="11" borderId="74" xfId="1" applyNumberFormat="1" applyFont="1" applyFill="1" applyBorder="1" applyAlignment="1"/>
    <xf numFmtId="0" fontId="19" fillId="7" borderId="16" xfId="5" applyFont="1" applyFill="1" applyBorder="1"/>
    <xf numFmtId="0" fontId="19" fillId="7" borderId="8" xfId="5" applyFont="1" applyFill="1" applyBorder="1"/>
    <xf numFmtId="0" fontId="19" fillId="7" borderId="23" xfId="5" applyFont="1" applyFill="1" applyBorder="1"/>
    <xf numFmtId="49" fontId="24" fillId="7" borderId="72" xfId="0" applyNumberFormat="1" applyFont="1" applyFill="1" applyBorder="1" applyAlignment="1">
      <alignment horizontal="center"/>
    </xf>
    <xf numFmtId="49" fontId="24" fillId="7" borderId="17" xfId="0" applyNumberFormat="1" applyFont="1" applyFill="1" applyBorder="1" applyAlignment="1">
      <alignment horizontal="center"/>
    </xf>
    <xf numFmtId="49" fontId="24" fillId="7" borderId="17" xfId="5" applyNumberFormat="1" applyFont="1" applyFill="1" applyBorder="1" applyAlignment="1">
      <alignment horizontal="center"/>
    </xf>
    <xf numFmtId="49" fontId="24" fillId="7" borderId="62" xfId="5" applyNumberFormat="1" applyFont="1" applyFill="1" applyBorder="1" applyAlignment="1">
      <alignment horizontal="center"/>
    </xf>
    <xf numFmtId="3" fontId="34" fillId="7" borderId="13" xfId="5" applyNumberFormat="1" applyFont="1" applyFill="1" applyBorder="1" applyAlignment="1"/>
    <xf numFmtId="0" fontId="34" fillId="7" borderId="27" xfId="5" applyFont="1" applyFill="1" applyBorder="1"/>
    <xf numFmtId="3" fontId="34" fillId="9" borderId="12" xfId="5" applyNumberFormat="1" applyFont="1" applyFill="1" applyBorder="1" applyAlignment="1"/>
    <xf numFmtId="3" fontId="34" fillId="9" borderId="51" xfId="5" applyNumberFormat="1" applyFont="1" applyFill="1" applyBorder="1" applyAlignment="1"/>
    <xf numFmtId="3" fontId="34" fillId="9" borderId="8" xfId="5" applyNumberFormat="1" applyFont="1" applyFill="1" applyBorder="1" applyAlignment="1"/>
    <xf numFmtId="3" fontId="34" fillId="7" borderId="8" xfId="5" applyNumberFormat="1" applyFont="1" applyFill="1" applyBorder="1" applyAlignment="1"/>
    <xf numFmtId="3" fontId="34" fillId="7" borderId="27" xfId="5" applyNumberFormat="1" applyFont="1" applyFill="1" applyBorder="1" applyAlignment="1"/>
    <xf numFmtId="3" fontId="34" fillId="11" borderId="9" xfId="5" applyNumberFormat="1" applyFont="1" applyFill="1" applyBorder="1" applyAlignment="1"/>
    <xf numFmtId="3" fontId="34" fillId="7" borderId="8" xfId="1" applyNumberFormat="1" applyFont="1" applyFill="1" applyBorder="1" applyAlignment="1"/>
    <xf numFmtId="3" fontId="34" fillId="11" borderId="9" xfId="1" applyNumberFormat="1" applyFont="1" applyFill="1" applyBorder="1" applyAlignment="1"/>
    <xf numFmtId="3" fontId="23" fillId="7" borderId="0" xfId="0" applyNumberFormat="1" applyFont="1" applyFill="1" applyBorder="1" applyAlignment="1">
      <alignment horizontal="right"/>
    </xf>
    <xf numFmtId="3" fontId="49" fillId="9" borderId="46" xfId="0" applyNumberFormat="1" applyFont="1" applyFill="1" applyBorder="1" applyAlignment="1">
      <alignment horizontal="right"/>
    </xf>
    <xf numFmtId="3" fontId="49" fillId="9" borderId="55" xfId="0" applyNumberFormat="1" applyFont="1" applyFill="1" applyBorder="1" applyAlignment="1">
      <alignment horizontal="right"/>
    </xf>
    <xf numFmtId="3" fontId="49" fillId="9" borderId="44" xfId="0" applyNumberFormat="1" applyFont="1" applyFill="1" applyBorder="1" applyAlignment="1">
      <alignment horizontal="right"/>
    </xf>
    <xf numFmtId="3" fontId="49" fillId="11" borderId="42" xfId="0" applyNumberFormat="1" applyFont="1" applyFill="1" applyBorder="1" applyAlignment="1">
      <alignment horizontal="right"/>
    </xf>
    <xf numFmtId="0" fontId="19" fillId="7" borderId="15" xfId="5" applyFont="1" applyFill="1" applyBorder="1"/>
    <xf numFmtId="0" fontId="19" fillId="7" borderId="18" xfId="5" applyFont="1" applyFill="1" applyBorder="1"/>
    <xf numFmtId="0" fontId="19" fillId="7" borderId="52" xfId="5" applyFont="1" applyFill="1" applyBorder="1"/>
    <xf numFmtId="49" fontId="24" fillId="7" borderId="24" xfId="5" applyNumberFormat="1" applyFont="1" applyFill="1" applyBorder="1" applyAlignment="1">
      <alignment horizontal="center"/>
    </xf>
    <xf numFmtId="49" fontId="24" fillId="7" borderId="25" xfId="5" applyNumberFormat="1" applyFont="1" applyFill="1" applyBorder="1" applyAlignment="1">
      <alignment horizontal="center"/>
    </xf>
    <xf numFmtId="49" fontId="24" fillId="7" borderId="26" xfId="5" applyNumberFormat="1" applyFont="1" applyFill="1" applyBorder="1" applyAlignment="1">
      <alignment horizontal="center"/>
    </xf>
    <xf numFmtId="3" fontId="34" fillId="7" borderId="15" xfId="5" applyNumberFormat="1" applyFont="1" applyFill="1" applyBorder="1" applyAlignment="1"/>
    <xf numFmtId="0" fontId="34" fillId="7" borderId="50" xfId="5" applyFont="1" applyFill="1" applyBorder="1"/>
    <xf numFmtId="3" fontId="34" fillId="9" borderId="47" xfId="5" applyNumberFormat="1" applyFont="1" applyFill="1" applyBorder="1" applyAlignment="1"/>
    <xf numFmtId="49" fontId="24" fillId="7" borderId="16" xfId="5" applyNumberFormat="1" applyFont="1" applyFill="1" applyBorder="1" applyAlignment="1">
      <alignment horizontal="center"/>
    </xf>
    <xf numFmtId="49" fontId="24" fillId="7" borderId="8" xfId="5" applyNumberFormat="1" applyFont="1" applyFill="1" applyBorder="1" applyAlignment="1">
      <alignment horizontal="center"/>
    </xf>
    <xf numFmtId="49" fontId="24" fillId="7" borderId="27" xfId="5" applyNumberFormat="1" applyFont="1" applyFill="1" applyBorder="1" applyAlignment="1">
      <alignment horizontal="center"/>
    </xf>
    <xf numFmtId="0" fontId="24" fillId="7" borderId="16" xfId="0" applyFont="1" applyFill="1" applyBorder="1"/>
    <xf numFmtId="0" fontId="24" fillId="7" borderId="8" xfId="0" applyFont="1" applyFill="1" applyBorder="1"/>
    <xf numFmtId="0" fontId="24" fillId="7" borderId="23" xfId="0" applyFont="1" applyFill="1" applyBorder="1"/>
    <xf numFmtId="3" fontId="34" fillId="7" borderId="16" xfId="0" applyNumberFormat="1" applyFont="1" applyFill="1" applyBorder="1" applyAlignment="1"/>
    <xf numFmtId="3" fontId="49" fillId="7" borderId="27" xfId="0" applyNumberFormat="1" applyFont="1" applyFill="1" applyBorder="1" applyAlignment="1"/>
    <xf numFmtId="0" fontId="24" fillId="7" borderId="52" xfId="0" applyFont="1" applyFill="1" applyBorder="1"/>
    <xf numFmtId="3" fontId="34" fillId="7" borderId="15" xfId="0" applyNumberFormat="1" applyFont="1" applyFill="1" applyBorder="1" applyAlignment="1"/>
    <xf numFmtId="0" fontId="66" fillId="7" borderId="0" xfId="0" applyFont="1" applyFill="1" applyBorder="1" applyAlignment="1">
      <alignment horizontal="center" vertical="center" wrapText="1"/>
    </xf>
    <xf numFmtId="0" fontId="1" fillId="4" borderId="15" xfId="0" applyFont="1" applyFill="1" applyBorder="1"/>
    <xf numFmtId="0" fontId="1" fillId="4" borderId="18" xfId="0" applyFont="1" applyFill="1" applyBorder="1"/>
    <xf numFmtId="0" fontId="1" fillId="4" borderId="50" xfId="0" applyFont="1" applyFill="1" applyBorder="1"/>
    <xf numFmtId="3" fontId="34" fillId="7" borderId="10" xfId="0" applyNumberFormat="1" applyFont="1" applyFill="1" applyBorder="1" applyAlignment="1"/>
    <xf numFmtId="3" fontId="34" fillId="9" borderId="18" xfId="0" applyNumberFormat="1" applyFont="1" applyFill="1" applyBorder="1" applyAlignment="1"/>
    <xf numFmtId="3" fontId="34" fillId="11" borderId="53" xfId="0" applyNumberFormat="1" applyFont="1" applyFill="1" applyBorder="1" applyAlignment="1"/>
    <xf numFmtId="3" fontId="34" fillId="11" borderId="15" xfId="0" applyNumberFormat="1" applyFont="1" applyFill="1" applyBorder="1" applyAlignment="1"/>
    <xf numFmtId="3" fontId="34" fillId="0" borderId="47" xfId="0" applyNumberFormat="1" applyFont="1" applyFill="1" applyBorder="1" applyAlignment="1"/>
    <xf numFmtId="0" fontId="1" fillId="4" borderId="16" xfId="0" applyFont="1" applyFill="1" applyBorder="1"/>
    <xf numFmtId="0" fontId="1" fillId="4" borderId="8" xfId="0" applyFont="1" applyFill="1" applyBorder="1"/>
    <xf numFmtId="0" fontId="1" fillId="4" borderId="27" xfId="0" applyFont="1" applyFill="1" applyBorder="1"/>
    <xf numFmtId="3" fontId="34" fillId="8" borderId="53" xfId="0" applyNumberFormat="1" applyFont="1" applyFill="1" applyBorder="1" applyAlignment="1"/>
    <xf numFmtId="3" fontId="34" fillId="3" borderId="18" xfId="0" applyNumberFormat="1" applyFont="1" applyFill="1" applyBorder="1" applyAlignment="1"/>
    <xf numFmtId="0" fontId="19" fillId="7" borderId="53" xfId="0" applyFont="1" applyFill="1" applyBorder="1" applyAlignment="1">
      <alignment horizontal="left"/>
    </xf>
    <xf numFmtId="0" fontId="19" fillId="7" borderId="51" xfId="0" applyFont="1" applyFill="1" applyBorder="1" applyAlignment="1">
      <alignment horizontal="left" wrapText="1"/>
    </xf>
    <xf numFmtId="0" fontId="24" fillId="0" borderId="27" xfId="0" applyFont="1" applyBorder="1"/>
    <xf numFmtId="3" fontId="34" fillId="0" borderId="13" xfId="0" applyNumberFormat="1" applyFont="1" applyBorder="1"/>
    <xf numFmtId="49" fontId="24" fillId="7" borderId="72" xfId="5" applyNumberFormat="1" applyFont="1" applyFill="1" applyBorder="1" applyAlignment="1">
      <alignment horizontal="center"/>
    </xf>
    <xf numFmtId="49" fontId="24" fillId="7" borderId="62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61" fillId="2" borderId="2" xfId="0" applyFont="1" applyFill="1" applyBorder="1"/>
    <xf numFmtId="0" fontId="21" fillId="2" borderId="2" xfId="0" applyFont="1" applyFill="1" applyBorder="1" applyAlignment="1">
      <alignment horizontal="right"/>
    </xf>
    <xf numFmtId="3" fontId="34" fillId="0" borderId="0" xfId="0" applyNumberFormat="1" applyFont="1" applyFill="1" applyBorder="1" applyAlignment="1"/>
    <xf numFmtId="0" fontId="19" fillId="2" borderId="4" xfId="0" applyFont="1" applyFill="1" applyBorder="1"/>
    <xf numFmtId="0" fontId="61" fillId="2" borderId="0" xfId="0" applyFont="1" applyFill="1" applyBorder="1"/>
    <xf numFmtId="0" fontId="21" fillId="2" borderId="0" xfId="0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61" fillId="2" borderId="4" xfId="0" applyFont="1" applyFill="1" applyBorder="1"/>
    <xf numFmtId="0" fontId="61" fillId="2" borderId="38" xfId="0" applyFont="1" applyFill="1" applyBorder="1"/>
    <xf numFmtId="0" fontId="61" fillId="0" borderId="0" xfId="0" applyFont="1" applyFill="1"/>
    <xf numFmtId="0" fontId="61" fillId="0" borderId="0" xfId="0" applyFont="1"/>
    <xf numFmtId="0" fontId="61" fillId="2" borderId="39" xfId="0" applyFont="1" applyFill="1" applyBorder="1"/>
    <xf numFmtId="0" fontId="21" fillId="2" borderId="3" xfId="0" applyFont="1" applyFill="1" applyBorder="1" applyAlignment="1">
      <alignment horizontal="right"/>
    </xf>
    <xf numFmtId="0" fontId="61" fillId="2" borderId="3" xfId="0" applyFont="1" applyFill="1" applyBorder="1"/>
    <xf numFmtId="0" fontId="61" fillId="2" borderId="5" xfId="0" applyFont="1" applyFill="1" applyBorder="1"/>
    <xf numFmtId="3" fontId="53" fillId="0" borderId="51" xfId="0" applyNumberFormat="1" applyFont="1" applyFill="1" applyBorder="1" applyAlignment="1">
      <alignment horizontal="right"/>
    </xf>
    <xf numFmtId="3" fontId="34" fillId="3" borderId="53" xfId="0" applyNumberFormat="1" applyFont="1" applyFill="1" applyBorder="1" applyAlignment="1"/>
    <xf numFmtId="3" fontId="34" fillId="3" borderId="26" xfId="0" applyNumberFormat="1" applyFont="1" applyFill="1" applyBorder="1" applyAlignment="1"/>
    <xf numFmtId="3" fontId="34" fillId="3" borderId="27" xfId="0" applyNumberFormat="1" applyFont="1" applyFill="1" applyBorder="1" applyAlignment="1"/>
    <xf numFmtId="3" fontId="34" fillId="3" borderId="62" xfId="0" applyNumberFormat="1" applyFont="1" applyFill="1" applyBorder="1" applyAlignment="1"/>
    <xf numFmtId="3" fontId="49" fillId="0" borderId="77" xfId="0" applyNumberFormat="1" applyFont="1" applyFill="1" applyBorder="1" applyAlignment="1">
      <alignment horizontal="right"/>
    </xf>
    <xf numFmtId="3" fontId="49" fillId="9" borderId="14" xfId="0" applyNumberFormat="1" applyFont="1" applyFill="1" applyBorder="1" applyAlignment="1">
      <alignment horizontal="right"/>
    </xf>
    <xf numFmtId="3" fontId="49" fillId="9" borderId="39" xfId="0" applyNumberFormat="1" applyFont="1" applyFill="1" applyBorder="1" applyAlignment="1">
      <alignment horizontal="right"/>
    </xf>
    <xf numFmtId="3" fontId="49" fillId="9" borderId="68" xfId="0" applyNumberFormat="1" applyFont="1" applyFill="1" applyBorder="1" applyAlignment="1">
      <alignment horizontal="right"/>
    </xf>
    <xf numFmtId="3" fontId="49" fillId="0" borderId="88" xfId="0" applyNumberFormat="1" applyFont="1" applyFill="1" applyBorder="1" applyAlignment="1">
      <alignment horizontal="right"/>
    </xf>
    <xf numFmtId="3" fontId="49" fillId="0" borderId="49" xfId="0" applyNumberFormat="1" applyFont="1" applyFill="1" applyBorder="1" applyAlignment="1">
      <alignment horizontal="right"/>
    </xf>
    <xf numFmtId="3" fontId="34" fillId="0" borderId="7" xfId="0" applyNumberFormat="1" applyFont="1" applyFill="1" applyBorder="1" applyAlignment="1"/>
    <xf numFmtId="3" fontId="34" fillId="0" borderId="62" xfId="0" applyNumberFormat="1" applyFont="1" applyFill="1" applyBorder="1" applyAlignment="1"/>
    <xf numFmtId="3" fontId="34" fillId="3" borderId="64" xfId="0" applyNumberFormat="1" applyFont="1" applyFill="1" applyBorder="1" applyAlignment="1"/>
    <xf numFmtId="3" fontId="34" fillId="0" borderId="17" xfId="0" applyNumberFormat="1" applyFont="1" applyFill="1" applyBorder="1" applyAlignment="1"/>
    <xf numFmtId="3" fontId="34" fillId="8" borderId="94" xfId="0" applyNumberFormat="1" applyFont="1" applyFill="1" applyBorder="1" applyAlignment="1"/>
    <xf numFmtId="3" fontId="34" fillId="0" borderId="3" xfId="0" applyNumberFormat="1" applyFont="1" applyFill="1" applyBorder="1" applyAlignment="1"/>
    <xf numFmtId="3" fontId="34" fillId="8" borderId="14" xfId="0" applyNumberFormat="1" applyFont="1" applyFill="1" applyBorder="1" applyAlignment="1"/>
    <xf numFmtId="3" fontId="34" fillId="0" borderId="54" xfId="0" applyNumberFormat="1" applyFont="1" applyFill="1" applyBorder="1" applyAlignment="1"/>
    <xf numFmtId="3" fontId="34" fillId="9" borderId="65" xfId="0" applyNumberFormat="1" applyFont="1" applyFill="1" applyBorder="1" applyAlignment="1"/>
    <xf numFmtId="3" fontId="34" fillId="9" borderId="7" xfId="0" applyNumberFormat="1" applyFont="1" applyFill="1" applyBorder="1" applyAlignment="1"/>
    <xf numFmtId="3" fontId="34" fillId="9" borderId="26" xfId="0" applyNumberFormat="1" applyFont="1" applyFill="1" applyBorder="1" applyAlignment="1"/>
    <xf numFmtId="3" fontId="34" fillId="9" borderId="27" xfId="0" applyNumberFormat="1" applyFont="1" applyFill="1" applyBorder="1" applyAlignment="1"/>
    <xf numFmtId="3" fontId="34" fillId="9" borderId="75" xfId="0" applyNumberFormat="1" applyFont="1" applyFill="1" applyBorder="1" applyAlignment="1"/>
    <xf numFmtId="3" fontId="34" fillId="9" borderId="17" xfId="5" applyNumberFormat="1" applyFont="1" applyFill="1" applyBorder="1" applyAlignment="1"/>
    <xf numFmtId="3" fontId="34" fillId="11" borderId="20" xfId="0" applyNumberFormat="1" applyFont="1" applyFill="1" applyBorder="1" applyAlignment="1"/>
    <xf numFmtId="3" fontId="34" fillId="11" borderId="74" xfId="0" applyNumberFormat="1" applyFont="1" applyFill="1" applyBorder="1" applyAlignment="1"/>
    <xf numFmtId="3" fontId="34" fillId="11" borderId="9" xfId="0" applyNumberFormat="1" applyFont="1" applyFill="1" applyBorder="1" applyAlignment="1">
      <alignment horizontal="right"/>
    </xf>
    <xf numFmtId="0" fontId="66" fillId="0" borderId="5" xfId="0" applyFont="1" applyFill="1" applyBorder="1" applyAlignment="1">
      <alignment horizontal="center" vertical="center" wrapText="1"/>
    </xf>
    <xf numFmtId="3" fontId="34" fillId="11" borderId="72" xfId="1" applyNumberFormat="1" applyFont="1" applyFill="1" applyBorder="1" applyAlignment="1"/>
    <xf numFmtId="3" fontId="34" fillId="7" borderId="17" xfId="0" applyNumberFormat="1" applyFont="1" applyFill="1" applyBorder="1" applyAlignment="1"/>
    <xf numFmtId="3" fontId="34" fillId="7" borderId="67" xfId="0" applyNumberFormat="1" applyFont="1" applyFill="1" applyBorder="1" applyAlignment="1"/>
    <xf numFmtId="3" fontId="34" fillId="11" borderId="24" xfId="1" applyNumberFormat="1" applyFont="1" applyFill="1" applyBorder="1" applyAlignment="1"/>
    <xf numFmtId="3" fontId="34" fillId="7" borderId="25" xfId="1" applyNumberFormat="1" applyFont="1" applyFill="1" applyBorder="1" applyAlignment="1"/>
    <xf numFmtId="0" fontId="34" fillId="7" borderId="26" xfId="1" applyFont="1" applyFill="1" applyBorder="1"/>
    <xf numFmtId="3" fontId="34" fillId="11" borderId="16" xfId="1" applyNumberFormat="1" applyFont="1" applyFill="1" applyBorder="1" applyAlignment="1"/>
    <xf numFmtId="3" fontId="34" fillId="0" borderId="77" xfId="0" applyNumberFormat="1" applyFont="1" applyFill="1" applyBorder="1" applyAlignment="1"/>
    <xf numFmtId="3" fontId="34" fillId="11" borderId="7" xfId="1" applyNumberFormat="1" applyFont="1" applyFill="1" applyBorder="1" applyAlignment="1"/>
    <xf numFmtId="3" fontId="34" fillId="8" borderId="1" xfId="0" applyNumberFormat="1" applyFont="1" applyFill="1" applyBorder="1" applyAlignment="1"/>
    <xf numFmtId="3" fontId="34" fillId="8" borderId="7" xfId="0" applyNumberFormat="1" applyFont="1" applyFill="1" applyBorder="1" applyAlignment="1"/>
    <xf numFmtId="3" fontId="49" fillId="11" borderId="55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34" fillId="0" borderId="23" xfId="0" applyFont="1" applyBorder="1"/>
    <xf numFmtId="3" fontId="34" fillId="0" borderId="23" xfId="0" applyNumberFormat="1" applyFont="1" applyBorder="1"/>
    <xf numFmtId="0" fontId="34" fillId="0" borderId="9" xfId="0" applyFont="1" applyBorder="1"/>
    <xf numFmtId="0" fontId="34" fillId="0" borderId="25" xfId="0" applyFont="1" applyBorder="1"/>
    <xf numFmtId="0" fontId="34" fillId="0" borderId="26" xfId="0" applyFont="1" applyBorder="1"/>
    <xf numFmtId="0" fontId="34" fillId="0" borderId="27" xfId="0" applyFont="1" applyBorder="1"/>
    <xf numFmtId="3" fontId="53" fillId="11" borderId="51" xfId="0" applyNumberFormat="1" applyFont="1" applyFill="1" applyBorder="1" applyAlignment="1">
      <alignment horizontal="right"/>
    </xf>
    <xf numFmtId="3" fontId="33" fillId="9" borderId="74" xfId="0" applyNumberFormat="1" applyFont="1" applyFill="1" applyBorder="1" applyAlignment="1"/>
    <xf numFmtId="3" fontId="33" fillId="0" borderId="72" xfId="0" applyNumberFormat="1" applyFont="1" applyFill="1" applyBorder="1" applyAlignment="1"/>
    <xf numFmtId="0" fontId="37" fillId="0" borderId="54" xfId="2" applyFont="1" applyFill="1" applyBorder="1" applyAlignment="1">
      <alignment wrapText="1"/>
    </xf>
    <xf numFmtId="0" fontId="19" fillId="0" borderId="53" xfId="0" applyFont="1" applyFill="1" applyBorder="1" applyAlignment="1">
      <alignment horizontal="left" vertical="center" wrapText="1"/>
    </xf>
    <xf numFmtId="0" fontId="19" fillId="0" borderId="61" xfId="0" applyFont="1" applyFill="1" applyBorder="1" applyAlignment="1">
      <alignment horizontal="left" vertical="center" wrapText="1"/>
    </xf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3" fontId="34" fillId="0" borderId="21" xfId="0" applyNumberFormat="1" applyFont="1" applyBorder="1"/>
    <xf numFmtId="0" fontId="24" fillId="0" borderId="16" xfId="0" applyFont="1" applyBorder="1"/>
    <xf numFmtId="0" fontId="24" fillId="0" borderId="72" xfId="0" applyFont="1" applyBorder="1"/>
    <xf numFmtId="3" fontId="33" fillId="0" borderId="54" xfId="4" applyNumberFormat="1" applyFont="1" applyFill="1" applyBorder="1" applyAlignment="1"/>
    <xf numFmtId="3" fontId="18" fillId="0" borderId="0" xfId="0" applyNumberFormat="1" applyFont="1" applyFill="1" applyBorder="1" applyAlignment="1">
      <alignment horizontal="right"/>
    </xf>
    <xf numFmtId="3" fontId="51" fillId="11" borderId="42" xfId="0" applyNumberFormat="1" applyFont="1" applyFill="1" applyBorder="1" applyAlignment="1">
      <alignment horizontal="right"/>
    </xf>
    <xf numFmtId="3" fontId="53" fillId="11" borderId="64" xfId="0" applyNumberFormat="1" applyFont="1" applyFill="1" applyBorder="1" applyAlignment="1">
      <alignment horizontal="right"/>
    </xf>
    <xf numFmtId="3" fontId="33" fillId="11" borderId="24" xfId="0" applyNumberFormat="1" applyFont="1" applyFill="1" applyBorder="1" applyAlignment="1"/>
    <xf numFmtId="3" fontId="33" fillId="11" borderId="16" xfId="0" applyNumberFormat="1" applyFont="1" applyFill="1" applyBorder="1" applyAlignment="1"/>
    <xf numFmtId="3" fontId="33" fillId="11" borderId="72" xfId="0" applyNumberFormat="1" applyFont="1" applyFill="1" applyBorder="1" applyAlignment="1"/>
    <xf numFmtId="3" fontId="32" fillId="11" borderId="39" xfId="0" applyNumberFormat="1" applyFont="1" applyFill="1" applyBorder="1" applyAlignment="1">
      <alignment horizontal="right"/>
    </xf>
    <xf numFmtId="3" fontId="18" fillId="11" borderId="2" xfId="0" applyNumberFormat="1" applyFont="1" applyFill="1" applyBorder="1" applyAlignment="1">
      <alignment horizontal="right"/>
    </xf>
    <xf numFmtId="3" fontId="32" fillId="11" borderId="88" xfId="0" applyNumberFormat="1" applyFont="1" applyFill="1" applyBorder="1" applyAlignment="1">
      <alignment horizontal="right"/>
    </xf>
    <xf numFmtId="3" fontId="49" fillId="11" borderId="39" xfId="0" applyNumberFormat="1" applyFont="1" applyFill="1" applyBorder="1" applyAlignment="1">
      <alignment horizontal="right"/>
    </xf>
    <xf numFmtId="0" fontId="23" fillId="11" borderId="97" xfId="0" applyFont="1" applyFill="1" applyBorder="1" applyAlignment="1">
      <alignment horizontal="center" vertical="center" wrapText="1"/>
    </xf>
    <xf numFmtId="0" fontId="10" fillId="11" borderId="97" xfId="0" applyFont="1" applyFill="1" applyBorder="1" applyAlignment="1">
      <alignment horizontal="center" vertical="center" wrapText="1"/>
    </xf>
    <xf numFmtId="3" fontId="32" fillId="11" borderId="42" xfId="0" applyNumberFormat="1" applyFont="1" applyFill="1" applyBorder="1" applyAlignment="1">
      <alignment horizontal="right"/>
    </xf>
    <xf numFmtId="3" fontId="32" fillId="11" borderId="55" xfId="0" applyNumberFormat="1" applyFont="1" applyFill="1" applyBorder="1" applyAlignment="1">
      <alignment horizontal="right"/>
    </xf>
    <xf numFmtId="3" fontId="33" fillId="11" borderId="9" xfId="0" applyNumberFormat="1" applyFont="1" applyFill="1" applyBorder="1" applyAlignment="1"/>
    <xf numFmtId="3" fontId="33" fillId="11" borderId="20" xfId="0" applyNumberFormat="1" applyFont="1" applyFill="1" applyBorder="1" applyAlignment="1"/>
    <xf numFmtId="3" fontId="33" fillId="11" borderId="11" xfId="0" applyNumberFormat="1" applyFont="1" applyFill="1" applyBorder="1" applyAlignment="1"/>
    <xf numFmtId="3" fontId="33" fillId="11" borderId="15" xfId="0" applyNumberFormat="1" applyFont="1" applyFill="1" applyBorder="1" applyAlignment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" fillId="6" borderId="42" xfId="0" applyFont="1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80" xfId="0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26" fillId="6" borderId="81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3" fillId="11" borderId="61" xfId="0" applyFont="1" applyFill="1" applyBorder="1" applyAlignment="1">
      <alignment horizontal="center" vertical="center" wrapText="1"/>
    </xf>
    <xf numFmtId="0" fontId="3" fillId="11" borderId="65" xfId="0" applyFont="1" applyFill="1" applyBorder="1" applyAlignment="1">
      <alignment horizontal="center" vertical="center" wrapText="1"/>
    </xf>
    <xf numFmtId="0" fontId="12" fillId="11" borderId="21" xfId="0" applyFont="1" applyFill="1" applyBorder="1" applyAlignment="1">
      <alignment horizontal="center" vertical="center" wrapText="1"/>
    </xf>
    <xf numFmtId="0" fontId="3" fillId="11" borderId="42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0" fillId="11" borderId="65" xfId="0" applyFill="1" applyBorder="1" applyAlignment="1">
      <alignment horizontal="center" vertical="center" wrapText="1"/>
    </xf>
    <xf numFmtId="0" fontId="2" fillId="6" borderId="82" xfId="0" applyFont="1" applyFill="1" applyBorder="1" applyAlignment="1">
      <alignment horizontal="center" vertical="center" wrapText="1"/>
    </xf>
    <xf numFmtId="0" fontId="12" fillId="6" borderId="68" xfId="0" applyFont="1" applyFill="1" applyBorder="1" applyAlignment="1">
      <alignment horizontal="center" vertical="center" wrapText="1"/>
    </xf>
    <xf numFmtId="0" fontId="13" fillId="0" borderId="82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3" fillId="5" borderId="55" xfId="0" applyFont="1" applyFill="1" applyBorder="1" applyAlignment="1">
      <alignment horizontal="center"/>
    </xf>
    <xf numFmtId="0" fontId="43" fillId="5" borderId="80" xfId="0" applyFont="1" applyFill="1" applyBorder="1" applyAlignment="1">
      <alignment horizontal="center"/>
    </xf>
    <xf numFmtId="0" fontId="21" fillId="3" borderId="84" xfId="0" applyFont="1" applyFill="1" applyBorder="1" applyAlignment="1">
      <alignment horizontal="center" wrapText="1"/>
    </xf>
    <xf numFmtId="0" fontId="21" fillId="0" borderId="85" xfId="0" applyFont="1" applyBorder="1" applyAlignment="1">
      <alignment wrapText="1"/>
    </xf>
    <xf numFmtId="0" fontId="21" fillId="0" borderId="74" xfId="0" applyFont="1" applyBorder="1" applyAlignment="1">
      <alignment wrapText="1"/>
    </xf>
    <xf numFmtId="0" fontId="21" fillId="0" borderId="52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11" xfId="0" applyFont="1" applyBorder="1" applyAlignment="1">
      <alignment wrapText="1"/>
    </xf>
    <xf numFmtId="0" fontId="28" fillId="0" borderId="57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28" fillId="0" borderId="60" xfId="0" applyFont="1" applyFill="1" applyBorder="1" applyAlignment="1">
      <alignment horizontal="center" vertical="center"/>
    </xf>
    <xf numFmtId="0" fontId="0" fillId="0" borderId="86" xfId="0" applyFill="1" applyBorder="1" applyAlignment="1">
      <alignment vertical="center"/>
    </xf>
    <xf numFmtId="0" fontId="15" fillId="0" borderId="87" xfId="0" applyFont="1" applyFill="1" applyBorder="1" applyAlignment="1">
      <alignment horizontal="center" vertical="center" wrapText="1"/>
    </xf>
    <xf numFmtId="0" fontId="15" fillId="0" borderId="88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10" fillId="0" borderId="89" xfId="0" applyFont="1" applyBorder="1" applyAlignment="1">
      <alignment horizontal="center" textRotation="90" wrapText="1"/>
    </xf>
    <xf numFmtId="0" fontId="24" fillId="0" borderId="77" xfId="0" applyFont="1" applyBorder="1" applyAlignment="1">
      <alignment horizontal="center" textRotation="90" wrapText="1"/>
    </xf>
    <xf numFmtId="0" fontId="3" fillId="9" borderId="6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26" fillId="9" borderId="81" xfId="0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/>
    </xf>
    <xf numFmtId="0" fontId="10" fillId="9" borderId="82" xfId="0" applyFont="1" applyFill="1" applyBorder="1" applyAlignment="1">
      <alignment horizontal="center" vertical="center" wrapText="1"/>
    </xf>
    <xf numFmtId="0" fontId="23" fillId="9" borderId="68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11" borderId="20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0" fillId="9" borderId="49" xfId="0" applyFill="1" applyBorder="1" applyAlignment="1">
      <alignment horizontal="center" vertical="center"/>
    </xf>
    <xf numFmtId="0" fontId="25" fillId="0" borderId="81" xfId="0" applyFont="1" applyBorder="1" applyAlignment="1">
      <alignment horizontal="center" textRotation="90" wrapText="1"/>
    </xf>
    <xf numFmtId="0" fontId="24" fillId="0" borderId="90" xfId="0" applyFont="1" applyBorder="1" applyAlignment="1">
      <alignment horizontal="center" textRotation="90" wrapText="1"/>
    </xf>
    <xf numFmtId="0" fontId="24" fillId="0" borderId="14" xfId="0" applyFont="1" applyBorder="1" applyAlignment="1">
      <alignment horizontal="center" textRotation="90" wrapText="1"/>
    </xf>
    <xf numFmtId="0" fontId="25" fillId="0" borderId="82" xfId="0" applyFont="1" applyBorder="1" applyAlignment="1">
      <alignment horizontal="center" textRotation="90" wrapText="1"/>
    </xf>
    <xf numFmtId="0" fontId="24" fillId="0" borderId="91" xfId="0" applyFont="1" applyBorder="1" applyAlignment="1">
      <alignment horizontal="center" textRotation="90" wrapText="1"/>
    </xf>
    <xf numFmtId="0" fontId="24" fillId="0" borderId="68" xfId="0" applyFont="1" applyBorder="1" applyAlignment="1">
      <alignment horizontal="center" textRotation="90" wrapText="1"/>
    </xf>
    <xf numFmtId="0" fontId="10" fillId="0" borderId="56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0" fillId="0" borderId="91" xfId="0" applyFont="1" applyBorder="1" applyAlignment="1">
      <alignment horizontal="center" textRotation="90"/>
    </xf>
    <xf numFmtId="0" fontId="24" fillId="0" borderId="68" xfId="0" applyFont="1" applyBorder="1" applyAlignment="1">
      <alignment horizontal="center" textRotation="90"/>
    </xf>
    <xf numFmtId="0" fontId="54" fillId="9" borderId="81" xfId="0" applyFont="1" applyFill="1" applyBorder="1" applyAlignment="1">
      <alignment horizontal="center" vertical="center" wrapText="1"/>
    </xf>
    <xf numFmtId="0" fontId="12" fillId="11" borderId="65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12" fillId="0" borderId="60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vertical="center"/>
    </xf>
    <xf numFmtId="0" fontId="24" fillId="0" borderId="87" xfId="0" applyFont="1" applyFill="1" applyBorder="1" applyAlignment="1">
      <alignment horizontal="center" vertical="center" wrapText="1"/>
    </xf>
    <xf numFmtId="0" fontId="24" fillId="0" borderId="88" xfId="0" applyFont="1" applyFill="1" applyBorder="1" applyAlignment="1">
      <alignment horizontal="center" vertical="center" wrapText="1"/>
    </xf>
    <xf numFmtId="0" fontId="64" fillId="0" borderId="40" xfId="0" applyFont="1" applyBorder="1" applyAlignment="1">
      <alignment horizontal="center" vertical="center" wrapText="1"/>
    </xf>
    <xf numFmtId="0" fontId="1" fillId="0" borderId="48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4" fillId="0" borderId="81" xfId="0" applyFont="1" applyBorder="1" applyAlignment="1">
      <alignment horizontal="center" textRotation="90" wrapText="1"/>
    </xf>
    <xf numFmtId="0" fontId="24" fillId="0" borderId="82" xfId="0" applyFont="1" applyBorder="1" applyAlignment="1">
      <alignment horizontal="center" textRotation="90" wrapText="1"/>
    </xf>
    <xf numFmtId="0" fontId="23" fillId="0" borderId="89" xfId="0" applyFont="1" applyBorder="1" applyAlignment="1">
      <alignment horizontal="center" textRotation="90" wrapText="1"/>
    </xf>
    <xf numFmtId="0" fontId="23" fillId="0" borderId="56" xfId="0" applyFont="1" applyBorder="1" applyAlignment="1">
      <alignment horizontal="center"/>
    </xf>
    <xf numFmtId="0" fontId="23" fillId="0" borderId="91" xfId="0" applyFont="1" applyBorder="1" applyAlignment="1">
      <alignment horizontal="center" textRotation="90"/>
    </xf>
    <xf numFmtId="0" fontId="24" fillId="0" borderId="4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65" xfId="0" applyFont="1" applyFill="1" applyBorder="1" applyAlignment="1">
      <alignment horizontal="center" vertical="center" wrapText="1"/>
    </xf>
    <xf numFmtId="0" fontId="21" fillId="11" borderId="42" xfId="0" applyFont="1" applyFill="1" applyBorder="1" applyAlignment="1">
      <alignment horizontal="center" vertical="center"/>
    </xf>
    <xf numFmtId="0" fontId="21" fillId="11" borderId="55" xfId="0" applyFont="1" applyFill="1" applyBorder="1" applyAlignment="1">
      <alignment horizontal="center" vertical="center"/>
    </xf>
    <xf numFmtId="0" fontId="24" fillId="9" borderId="48" xfId="0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center" vertical="center"/>
    </xf>
    <xf numFmtId="0" fontId="1" fillId="11" borderId="65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7" xfId="0" applyFont="1" applyFill="1" applyBorder="1" applyAlignment="1">
      <alignment horizontal="center" vertical="center"/>
    </xf>
    <xf numFmtId="0" fontId="65" fillId="9" borderId="81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/>
    </xf>
    <xf numFmtId="0" fontId="23" fillId="9" borderId="82" xfId="0" applyFont="1" applyFill="1" applyBorder="1" applyAlignment="1">
      <alignment horizontal="center" vertical="center" wrapText="1"/>
    </xf>
    <xf numFmtId="0" fontId="66" fillId="0" borderId="82" xfId="0" applyFont="1" applyFill="1" applyBorder="1" applyAlignment="1">
      <alignment horizontal="center" vertical="center" wrapText="1"/>
    </xf>
    <xf numFmtId="0" fontId="66" fillId="0" borderId="83" xfId="0" applyFont="1" applyFill="1" applyBorder="1" applyAlignment="1">
      <alignment horizontal="center" vertical="center" wrapText="1"/>
    </xf>
    <xf numFmtId="0" fontId="64" fillId="0" borderId="42" xfId="0" applyFont="1" applyBorder="1" applyAlignment="1">
      <alignment horizontal="left"/>
    </xf>
    <xf numFmtId="0" fontId="64" fillId="0" borderId="3" xfId="0" applyFont="1" applyBorder="1" applyAlignment="1">
      <alignment horizontal="left"/>
    </xf>
    <xf numFmtId="0" fontId="64" fillId="0" borderId="5" xfId="0" applyFont="1" applyBorder="1" applyAlignment="1">
      <alignment horizontal="left"/>
    </xf>
    <xf numFmtId="0" fontId="24" fillId="0" borderId="91" xfId="0" applyFont="1" applyBorder="1" applyAlignment="1">
      <alignment horizontal="center" textRotation="90"/>
    </xf>
    <xf numFmtId="0" fontId="24" fillId="0" borderId="89" xfId="0" applyFont="1" applyBorder="1" applyAlignment="1">
      <alignment horizontal="center" textRotation="90" wrapText="1"/>
    </xf>
    <xf numFmtId="0" fontId="13" fillId="0" borderId="22" xfId="0" applyFont="1" applyFill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/>
    </xf>
    <xf numFmtId="0" fontId="8" fillId="0" borderId="42" xfId="0" applyFont="1" applyBorder="1" applyAlignment="1">
      <alignment horizontal="left"/>
    </xf>
    <xf numFmtId="0" fontId="8" fillId="0" borderId="55" xfId="0" applyFont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87" xfId="0" applyFont="1" applyBorder="1" applyAlignment="1">
      <alignment horizontal="center" textRotation="90" wrapText="1"/>
    </xf>
    <xf numFmtId="0" fontId="24" fillId="0" borderId="88" xfId="0" applyFont="1" applyBorder="1" applyAlignment="1">
      <alignment horizontal="center" textRotation="90" wrapText="1"/>
    </xf>
    <xf numFmtId="0" fontId="3" fillId="9" borderId="2" xfId="0" applyFont="1" applyFill="1" applyBorder="1" applyAlignment="1">
      <alignment horizontal="center" vertical="center"/>
    </xf>
    <xf numFmtId="0" fontId="54" fillId="9" borderId="95" xfId="0" applyFont="1" applyFill="1" applyBorder="1" applyAlignment="1">
      <alignment horizontal="center" vertical="center" wrapText="1"/>
    </xf>
    <xf numFmtId="0" fontId="0" fillId="9" borderId="97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 wrapText="1"/>
    </xf>
    <xf numFmtId="0" fontId="8" fillId="0" borderId="80" xfId="0" applyFont="1" applyBorder="1" applyAlignment="1">
      <alignment horizontal="left"/>
    </xf>
    <xf numFmtId="0" fontId="0" fillId="9" borderId="48" xfId="0" applyFill="1" applyBorder="1" applyAlignment="1">
      <alignment horizontal="center" vertical="center"/>
    </xf>
  </cellXfs>
  <cellStyles count="6">
    <cellStyle name="Chybně" xfId="5" builtinId="27"/>
    <cellStyle name="Normální" xfId="0" builtinId="0"/>
    <cellStyle name="normální 2" xfId="1"/>
    <cellStyle name="Normální 3" xfId="3"/>
    <cellStyle name="Normální 4" xfId="4"/>
    <cellStyle name="normální_Navrh IR2009 - 21_10_2008" xfId="2"/>
  </cellStyles>
  <dxfs count="0"/>
  <tableStyles count="0" defaultTableStyle="TableStyleMedium2" defaultPivotStyle="PivotStyleLight16"/>
  <colors>
    <mruColors>
      <color rgb="FF99CC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6"/>
  <sheetViews>
    <sheetView tabSelected="1" zoomScaleNormal="100" workbookViewId="0">
      <selection activeCell="C9" sqref="C9:C10"/>
    </sheetView>
  </sheetViews>
  <sheetFormatPr defaultRowHeight="12.75" x14ac:dyDescent="0.2"/>
  <cols>
    <col min="1" max="1" width="38" customWidth="1"/>
    <col min="2" max="2" width="13.5703125" customWidth="1"/>
    <col min="3" max="3" width="9.28515625" customWidth="1"/>
    <col min="4" max="4" width="13.5703125" customWidth="1"/>
    <col min="5" max="6" width="10" customWidth="1"/>
    <col min="7" max="7" width="12.140625" customWidth="1"/>
    <col min="8" max="9" width="9.7109375" customWidth="1"/>
    <col min="10" max="10" width="12.140625" customWidth="1"/>
    <col min="11" max="11" width="11.85546875" customWidth="1"/>
    <col min="12" max="12" width="9.42578125" customWidth="1"/>
    <col min="13" max="13" width="12.140625" customWidth="1"/>
    <col min="14" max="16" width="9.7109375" customWidth="1"/>
    <col min="17" max="23" width="9.140625" style="105"/>
    <col min="24" max="35" width="9.140625" style="106"/>
  </cols>
  <sheetData>
    <row r="1" spans="1:35" ht="5.25" customHeight="1" x14ac:dyDescent="0.4">
      <c r="P1" s="104"/>
    </row>
    <row r="2" spans="1:35" s="109" customFormat="1" ht="26.25" customHeight="1" x14ac:dyDescent="0.4">
      <c r="A2" s="863" t="s">
        <v>130</v>
      </c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107"/>
      <c r="R2" s="107"/>
      <c r="S2" s="107"/>
      <c r="T2" s="107"/>
      <c r="U2" s="107"/>
      <c r="V2" s="107"/>
      <c r="W2" s="107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</row>
    <row r="3" spans="1:35" s="109" customFormat="1" ht="21" customHeight="1" x14ac:dyDescent="0.35">
      <c r="A3" s="863" t="s">
        <v>569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  <c r="Q3" s="107"/>
      <c r="R3" s="107"/>
      <c r="S3" s="107"/>
      <c r="T3" s="107"/>
      <c r="U3" s="107"/>
      <c r="V3" s="107"/>
      <c r="W3" s="107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</row>
    <row r="4" spans="1:35" s="109" customFormat="1" ht="6.75" customHeight="1" x14ac:dyDescent="0.35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107"/>
      <c r="R4" s="107"/>
      <c r="S4" s="107"/>
      <c r="T4" s="107"/>
      <c r="U4" s="107"/>
      <c r="V4" s="107"/>
      <c r="W4" s="107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</row>
    <row r="5" spans="1:35" s="109" customFormat="1" ht="3" customHeight="1" x14ac:dyDescent="0.35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107"/>
      <c r="R5" s="107"/>
      <c r="S5" s="107"/>
      <c r="T5" s="107"/>
      <c r="U5" s="107"/>
      <c r="V5" s="107"/>
      <c r="W5" s="107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s="109" customFormat="1" ht="7.5" customHeight="1" x14ac:dyDescent="0.35">
      <c r="A6" s="864"/>
      <c r="B6" s="864"/>
      <c r="C6" s="864"/>
      <c r="D6" s="864"/>
      <c r="E6" s="864"/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107"/>
      <c r="R6" s="107"/>
      <c r="S6" s="107"/>
      <c r="T6" s="107"/>
      <c r="U6" s="107"/>
      <c r="V6" s="107"/>
      <c r="W6" s="107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</row>
    <row r="7" spans="1:35" ht="21" thickBot="1" x14ac:dyDescent="0.35">
      <c r="A7" s="110" t="s">
        <v>70</v>
      </c>
      <c r="B7" s="6" t="s">
        <v>5</v>
      </c>
      <c r="C7" s="6" t="s">
        <v>6</v>
      </c>
      <c r="D7" s="6" t="s">
        <v>7</v>
      </c>
      <c r="E7" s="6" t="s">
        <v>118</v>
      </c>
      <c r="F7" s="6" t="s">
        <v>8</v>
      </c>
      <c r="G7" s="7" t="s">
        <v>9</v>
      </c>
      <c r="H7" s="7" t="s">
        <v>10</v>
      </c>
      <c r="I7" s="7" t="s">
        <v>119</v>
      </c>
      <c r="J7" s="7" t="s">
        <v>11</v>
      </c>
      <c r="K7" s="7" t="s">
        <v>14</v>
      </c>
      <c r="L7" s="7" t="s">
        <v>19</v>
      </c>
      <c r="M7" s="7" t="s">
        <v>120</v>
      </c>
      <c r="N7" s="6" t="s">
        <v>30</v>
      </c>
      <c r="O7" s="6" t="s">
        <v>31</v>
      </c>
      <c r="P7" s="6" t="s">
        <v>32</v>
      </c>
    </row>
    <row r="8" spans="1:35" ht="21.6" customHeight="1" thickBot="1" x14ac:dyDescent="0.25">
      <c r="A8" s="887" t="s">
        <v>71</v>
      </c>
      <c r="B8" s="111" t="s">
        <v>12</v>
      </c>
      <c r="C8" s="865" t="s">
        <v>126</v>
      </c>
      <c r="D8" s="866"/>
      <c r="E8" s="866"/>
      <c r="F8" s="867"/>
      <c r="G8" s="878" t="s">
        <v>127</v>
      </c>
      <c r="H8" s="879"/>
      <c r="I8" s="879"/>
      <c r="J8" s="879"/>
      <c r="K8" s="879"/>
      <c r="L8" s="879"/>
      <c r="M8" s="879"/>
      <c r="N8" s="879"/>
      <c r="O8" s="879"/>
      <c r="P8" s="868" t="s">
        <v>129</v>
      </c>
    </row>
    <row r="9" spans="1:35" ht="15" customHeight="1" x14ac:dyDescent="0.2">
      <c r="A9" s="888"/>
      <c r="B9" s="871" t="s">
        <v>124</v>
      </c>
      <c r="C9" s="873" t="s">
        <v>125</v>
      </c>
      <c r="D9" s="881" t="s">
        <v>20</v>
      </c>
      <c r="E9" s="883" t="s">
        <v>21</v>
      </c>
      <c r="F9" s="885" t="s">
        <v>22</v>
      </c>
      <c r="G9" s="875" t="s">
        <v>114</v>
      </c>
      <c r="H9" s="876"/>
      <c r="I9" s="880"/>
      <c r="J9" s="875" t="s">
        <v>117</v>
      </c>
      <c r="K9" s="876"/>
      <c r="L9" s="877"/>
      <c r="M9" s="876" t="s">
        <v>128</v>
      </c>
      <c r="N9" s="876"/>
      <c r="O9" s="877"/>
      <c r="P9" s="869"/>
    </row>
    <row r="10" spans="1:35" ht="45.75" customHeight="1" thickBot="1" x14ac:dyDescent="0.25">
      <c r="A10" s="889"/>
      <c r="B10" s="872"/>
      <c r="C10" s="874"/>
      <c r="D10" s="882"/>
      <c r="E10" s="884"/>
      <c r="F10" s="886"/>
      <c r="G10" s="539" t="s">
        <v>20</v>
      </c>
      <c r="H10" s="150" t="s">
        <v>28</v>
      </c>
      <c r="I10" s="15" t="s">
        <v>29</v>
      </c>
      <c r="J10" s="537" t="s">
        <v>20</v>
      </c>
      <c r="K10" s="150" t="s">
        <v>28</v>
      </c>
      <c r="L10" s="15" t="s">
        <v>29</v>
      </c>
      <c r="M10" s="537" t="s">
        <v>20</v>
      </c>
      <c r="N10" s="150" t="s">
        <v>28</v>
      </c>
      <c r="O10" s="151" t="s">
        <v>29</v>
      </c>
      <c r="P10" s="870"/>
    </row>
    <row r="11" spans="1:35" s="28" customFormat="1" ht="23.45" customHeight="1" x14ac:dyDescent="0.25">
      <c r="A11" s="211" t="s">
        <v>72</v>
      </c>
      <c r="B11" s="196">
        <f>MOP!L49</f>
        <v>381640</v>
      </c>
      <c r="C11" s="197">
        <f>MOP!M49</f>
        <v>0</v>
      </c>
      <c r="D11" s="198">
        <f>MOP!N49</f>
        <v>231960</v>
      </c>
      <c r="E11" s="199">
        <f>MOP!O49</f>
        <v>38320</v>
      </c>
      <c r="F11" s="200">
        <f>MOP!P49</f>
        <v>111360</v>
      </c>
      <c r="G11" s="832">
        <f>MOP!Q49</f>
        <v>38035</v>
      </c>
      <c r="H11" s="199">
        <f>MOP!R49</f>
        <v>9760</v>
      </c>
      <c r="I11" s="200">
        <f>MOP!S49</f>
        <v>27035</v>
      </c>
      <c r="J11" s="832">
        <f>MOP!T49</f>
        <v>8000</v>
      </c>
      <c r="K11" s="199">
        <f>MOP!U49</f>
        <v>4000</v>
      </c>
      <c r="L11" s="200">
        <f>MOP!V49</f>
        <v>3000</v>
      </c>
      <c r="M11" s="832">
        <f>MOP!W49</f>
        <v>4000</v>
      </c>
      <c r="N11" s="199">
        <f>MOP!X49</f>
        <v>4000</v>
      </c>
      <c r="O11" s="200">
        <f>MOP!Y49</f>
        <v>2000</v>
      </c>
      <c r="P11" s="196">
        <f>MOP!Z49</f>
        <v>26400</v>
      </c>
      <c r="Q11" s="112"/>
      <c r="R11" s="112"/>
      <c r="S11" s="112"/>
      <c r="T11" s="112"/>
      <c r="U11" s="112"/>
      <c r="V11" s="112"/>
      <c r="W11" s="112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 s="29" customFormat="1" ht="23.45" customHeight="1" x14ac:dyDescent="0.25">
      <c r="A12" s="212" t="s">
        <v>73</v>
      </c>
      <c r="B12" s="783">
        <f>SLO!L100</f>
        <v>357975</v>
      </c>
      <c r="C12" s="197">
        <f>SLO!M100</f>
        <v>0</v>
      </c>
      <c r="D12" s="204">
        <f>SLO!N100</f>
        <v>257926</v>
      </c>
      <c r="E12" s="202">
        <f>SLO!O100</f>
        <v>75384</v>
      </c>
      <c r="F12" s="203">
        <f>SLO!P100</f>
        <v>24665</v>
      </c>
      <c r="G12" s="832">
        <f>SLO!Q100</f>
        <v>174659</v>
      </c>
      <c r="H12" s="202">
        <f>SLO!R100</f>
        <v>21500</v>
      </c>
      <c r="I12" s="203">
        <f>SLO!S100</f>
        <v>6530</v>
      </c>
      <c r="J12" s="832">
        <f>SLO!T100</f>
        <v>85586</v>
      </c>
      <c r="K12" s="202">
        <f>SLO!U100</f>
        <v>4000</v>
      </c>
      <c r="L12" s="203">
        <f>SLO!V100</f>
        <v>2400</v>
      </c>
      <c r="M12" s="832">
        <f>SLO!W100</f>
        <v>48160</v>
      </c>
      <c r="N12" s="205">
        <f>SLO!X100</f>
        <v>4000</v>
      </c>
      <c r="O12" s="203">
        <f>SLO!Y100</f>
        <v>2400</v>
      </c>
      <c r="P12" s="196">
        <f>SLO!Z100</f>
        <v>11709</v>
      </c>
      <c r="Q12" s="112"/>
      <c r="R12" s="112"/>
      <c r="S12" s="112"/>
      <c r="T12" s="112"/>
      <c r="U12" s="112"/>
      <c r="V12" s="112"/>
      <c r="W12" s="112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s="29" customFormat="1" ht="23.45" customHeight="1" x14ac:dyDescent="0.25">
      <c r="A13" s="212" t="s">
        <v>74</v>
      </c>
      <c r="B13" s="196">
        <f>OJI!L24</f>
        <v>177945</v>
      </c>
      <c r="C13" s="197">
        <f>OJI!M24</f>
        <v>0</v>
      </c>
      <c r="D13" s="201">
        <f>OJI!N24</f>
        <v>125503</v>
      </c>
      <c r="E13" s="202">
        <f>OJI!O24</f>
        <v>0</v>
      </c>
      <c r="F13" s="203">
        <f>OJI!P24</f>
        <v>52442</v>
      </c>
      <c r="G13" s="832">
        <f>OJI!Q24</f>
        <v>67400</v>
      </c>
      <c r="H13" s="202">
        <f>OJI!R24</f>
        <v>0</v>
      </c>
      <c r="I13" s="203">
        <f>OJI!S24</f>
        <v>17400</v>
      </c>
      <c r="J13" s="832">
        <f>OJI!T24</f>
        <v>0</v>
      </c>
      <c r="K13" s="202">
        <f>OJI!U24</f>
        <v>0</v>
      </c>
      <c r="L13" s="203">
        <f>OJI!V24</f>
        <v>0</v>
      </c>
      <c r="M13" s="832">
        <f>OJI!W24</f>
        <v>0</v>
      </c>
      <c r="N13" s="202">
        <f>OJI!X24</f>
        <v>0</v>
      </c>
      <c r="O13" s="203">
        <f>OJI!Y24</f>
        <v>0</v>
      </c>
      <c r="P13" s="196">
        <f>OJI!Z24</f>
        <v>0</v>
      </c>
      <c r="Q13" s="112"/>
      <c r="R13" s="112"/>
      <c r="S13" s="112"/>
      <c r="T13" s="112"/>
      <c r="U13" s="112"/>
      <c r="V13" s="112"/>
      <c r="W13" s="112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 s="29" customFormat="1" ht="23.45" customHeight="1" x14ac:dyDescent="0.25">
      <c r="A14" s="212" t="s">
        <v>75</v>
      </c>
      <c r="B14" s="196">
        <f>POR!L57</f>
        <v>174180</v>
      </c>
      <c r="C14" s="197">
        <f>POR!M57</f>
        <v>250</v>
      </c>
      <c r="D14" s="201">
        <f>POR!N57</f>
        <v>69235</v>
      </c>
      <c r="E14" s="202">
        <f>POR!O57</f>
        <v>30860</v>
      </c>
      <c r="F14" s="203">
        <f>POR!P57</f>
        <v>73835</v>
      </c>
      <c r="G14" s="832">
        <f>POR!Q57</f>
        <v>148400</v>
      </c>
      <c r="H14" s="202">
        <f>POR!R57</f>
        <v>0</v>
      </c>
      <c r="I14" s="203">
        <f>POR!S57</f>
        <v>109400</v>
      </c>
      <c r="J14" s="832">
        <f>POR!T57</f>
        <v>110610</v>
      </c>
      <c r="K14" s="202">
        <f>POR!U57</f>
        <v>25000</v>
      </c>
      <c r="L14" s="203">
        <f>POR!V57</f>
        <v>110610</v>
      </c>
      <c r="M14" s="832">
        <f>POR!W57</f>
        <v>142750</v>
      </c>
      <c r="N14" s="202">
        <f>POR!X57</f>
        <v>0</v>
      </c>
      <c r="O14" s="203">
        <f>POR!Y57</f>
        <v>142750</v>
      </c>
      <c r="P14" s="196">
        <f>POR!Z57</f>
        <v>461000</v>
      </c>
      <c r="Q14" s="112"/>
      <c r="R14" s="112"/>
      <c r="S14" s="112"/>
      <c r="T14" s="112"/>
      <c r="U14" s="112"/>
      <c r="V14" s="112"/>
      <c r="W14" s="112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1:35" s="29" customFormat="1" ht="23.45" customHeight="1" x14ac:dyDescent="0.25">
      <c r="A15" s="212" t="s">
        <v>76</v>
      </c>
      <c r="B15" s="196">
        <f>'NBE,VIT'!L11</f>
        <v>40900</v>
      </c>
      <c r="C15" s="197">
        <f>'NBE,VIT'!M11</f>
        <v>0</v>
      </c>
      <c r="D15" s="201">
        <f>'NBE,VIT'!N11</f>
        <v>38810</v>
      </c>
      <c r="E15" s="202">
        <f>'NBE,VIT'!O11</f>
        <v>0</v>
      </c>
      <c r="F15" s="203">
        <f>'NBE,VIT'!P11</f>
        <v>2090</v>
      </c>
      <c r="G15" s="832">
        <f>'NBE,VIT'!Q11</f>
        <v>8340</v>
      </c>
      <c r="H15" s="202">
        <f>'NBE,VIT'!R11</f>
        <v>3123</v>
      </c>
      <c r="I15" s="203">
        <f>'NBE,VIT'!S11</f>
        <v>1490</v>
      </c>
      <c r="J15" s="832">
        <f>'NBE,VIT'!T11</f>
        <v>0</v>
      </c>
      <c r="K15" s="202">
        <f>'NBE,VIT'!U11</f>
        <v>0</v>
      </c>
      <c r="L15" s="203">
        <f>'NBE,VIT'!V11</f>
        <v>0</v>
      </c>
      <c r="M15" s="832">
        <f>'NBE,VIT'!W11</f>
        <v>0</v>
      </c>
      <c r="N15" s="202">
        <f>'NBE,VIT'!X11</f>
        <v>0</v>
      </c>
      <c r="O15" s="203">
        <f>'NBE,VIT'!Y11</f>
        <v>0</v>
      </c>
      <c r="P15" s="196">
        <f>'NBE,VIT'!Z11</f>
        <v>0</v>
      </c>
      <c r="Q15" s="112"/>
      <c r="R15" s="112"/>
      <c r="S15" s="112"/>
      <c r="T15" s="112"/>
      <c r="U15" s="112"/>
      <c r="V15" s="112"/>
      <c r="W15" s="112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1:35" s="29" customFormat="1" ht="23.45" customHeight="1" x14ac:dyDescent="0.25">
      <c r="A16" s="212" t="s">
        <v>77</v>
      </c>
      <c r="B16" s="196">
        <f>'NBE,VIT'!L33</f>
        <v>68100</v>
      </c>
      <c r="C16" s="197">
        <f>'NBE,VIT'!M33</f>
        <v>0</v>
      </c>
      <c r="D16" s="201">
        <f>'NBE,VIT'!N33</f>
        <v>44170</v>
      </c>
      <c r="E16" s="202">
        <f>'NBE,VIT'!O33</f>
        <v>5000</v>
      </c>
      <c r="F16" s="203">
        <f>'NBE,VIT'!P33</f>
        <v>18930</v>
      </c>
      <c r="G16" s="832">
        <f>'NBE,VIT'!Q33</f>
        <v>26370</v>
      </c>
      <c r="H16" s="202">
        <f>'NBE,VIT'!R33</f>
        <v>0</v>
      </c>
      <c r="I16" s="203">
        <f>'NBE,VIT'!S33</f>
        <v>11330</v>
      </c>
      <c r="J16" s="832">
        <f>'NBE,VIT'!T33</f>
        <v>30500</v>
      </c>
      <c r="K16" s="202">
        <f>'NBE,VIT'!U33</f>
        <v>0</v>
      </c>
      <c r="L16" s="203">
        <f>'NBE,VIT'!V33</f>
        <v>11580</v>
      </c>
      <c r="M16" s="832">
        <f>'NBE,VIT'!W33</f>
        <v>10050</v>
      </c>
      <c r="N16" s="202">
        <f>'NBE,VIT'!X33</f>
        <v>0</v>
      </c>
      <c r="O16" s="203">
        <f>'NBE,VIT'!Y33</f>
        <v>2550</v>
      </c>
      <c r="P16" s="196">
        <f>'NBE,VIT'!Z33</f>
        <v>0</v>
      </c>
      <c r="Q16" s="112"/>
      <c r="R16" s="112"/>
      <c r="S16" s="112"/>
      <c r="T16" s="112"/>
      <c r="U16" s="112"/>
      <c r="V16" s="112"/>
      <c r="W16" s="112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 s="29" customFormat="1" ht="23.45" customHeight="1" x14ac:dyDescent="0.25">
      <c r="A17" s="212" t="s">
        <v>78</v>
      </c>
      <c r="B17" s="196">
        <f>'SBE,PUS'!L11</f>
        <v>22800</v>
      </c>
      <c r="C17" s="197">
        <f>'SBE,PUS'!M11</f>
        <v>0</v>
      </c>
      <c r="D17" s="201">
        <f>'SBE,PUS'!N11</f>
        <v>19200</v>
      </c>
      <c r="E17" s="202">
        <f>'SBE,PUS'!O11</f>
        <v>0</v>
      </c>
      <c r="F17" s="203">
        <f>'SBE,PUS'!P11</f>
        <v>3600</v>
      </c>
      <c r="G17" s="832">
        <f>'SBE,PUS'!Q11</f>
        <v>0</v>
      </c>
      <c r="H17" s="202">
        <f>'SBE,PUS'!R11</f>
        <v>0</v>
      </c>
      <c r="I17" s="203">
        <f>'SBE,PUS'!S11</f>
        <v>0</v>
      </c>
      <c r="J17" s="832">
        <f>'SBE,PUS'!T11</f>
        <v>0</v>
      </c>
      <c r="K17" s="202">
        <f>'SBE,PUS'!U11</f>
        <v>0</v>
      </c>
      <c r="L17" s="203">
        <f>'SBE,PUS'!V11</f>
        <v>0</v>
      </c>
      <c r="M17" s="832">
        <f>'SBE,PUS'!W11</f>
        <v>0</v>
      </c>
      <c r="N17" s="202">
        <f>'SBE,PUS'!X11</f>
        <v>0</v>
      </c>
      <c r="O17" s="203">
        <f>'SBE,PUS'!Y11</f>
        <v>0</v>
      </c>
      <c r="P17" s="196">
        <f>'SBE,PUS'!Z11</f>
        <v>0</v>
      </c>
      <c r="Q17" s="112"/>
      <c r="R17" s="112"/>
      <c r="S17" s="112"/>
      <c r="T17" s="112"/>
      <c r="U17" s="112"/>
      <c r="V17" s="112"/>
      <c r="W17" s="112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s="113" customFormat="1" ht="23.45" customHeight="1" x14ac:dyDescent="0.25">
      <c r="A18" s="212" t="s">
        <v>79</v>
      </c>
      <c r="B18" s="196">
        <f>'SBE,PUS'!L30</f>
        <v>84500</v>
      </c>
      <c r="C18" s="197">
        <f>'SBE,PUS'!M30</f>
        <v>0</v>
      </c>
      <c r="D18" s="201">
        <f>'SBE,PUS'!N30</f>
        <v>75800</v>
      </c>
      <c r="E18" s="202">
        <f>'SBE,PUS'!O30</f>
        <v>7900</v>
      </c>
      <c r="F18" s="203">
        <f>'SBE,PUS'!P30</f>
        <v>800</v>
      </c>
      <c r="G18" s="832">
        <f>'SBE,PUS'!Q30</f>
        <v>0</v>
      </c>
      <c r="H18" s="202">
        <f>'SBE,PUS'!R30</f>
        <v>0</v>
      </c>
      <c r="I18" s="203">
        <f>'SBE,PUS'!S30</f>
        <v>0</v>
      </c>
      <c r="J18" s="832">
        <f>'SBE,PUS'!T30</f>
        <v>0</v>
      </c>
      <c r="K18" s="202">
        <f>'SBE,PUS'!U30</f>
        <v>0</v>
      </c>
      <c r="L18" s="203">
        <f>'SBE,PUS'!V30</f>
        <v>0</v>
      </c>
      <c r="M18" s="832">
        <f>'SBE,PUS'!W30</f>
        <v>0</v>
      </c>
      <c r="N18" s="202">
        <f>'SBE,PUS'!X30</f>
        <v>0</v>
      </c>
      <c r="O18" s="203">
        <f>'SBE,PUS'!Y30</f>
        <v>0</v>
      </c>
      <c r="P18" s="196">
        <f>'SBE,PUS'!Z30</f>
        <v>0</v>
      </c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</row>
    <row r="19" spans="1:35" s="29" customFormat="1" ht="23.45" customHeight="1" x14ac:dyDescent="0.25">
      <c r="A19" s="212" t="s">
        <v>80</v>
      </c>
      <c r="B19" s="196">
        <f>MHH!L49</f>
        <v>206200</v>
      </c>
      <c r="C19" s="197">
        <f>MHH!M49</f>
        <v>0</v>
      </c>
      <c r="D19" s="204">
        <f>MHH!N49</f>
        <v>35210</v>
      </c>
      <c r="E19" s="205">
        <f>MHH!O49</f>
        <v>4000</v>
      </c>
      <c r="F19" s="203">
        <f>MHH!P49</f>
        <v>166990</v>
      </c>
      <c r="G19" s="832">
        <f>MHH!Q49</f>
        <v>21280</v>
      </c>
      <c r="H19" s="205">
        <f>MHH!R49</f>
        <v>0</v>
      </c>
      <c r="I19" s="203">
        <f>MHH!S49</f>
        <v>68120</v>
      </c>
      <c r="J19" s="832">
        <f>MHH!T49</f>
        <v>25060</v>
      </c>
      <c r="K19" s="205">
        <f>MHH!U49</f>
        <v>0</v>
      </c>
      <c r="L19" s="203">
        <f>MHH!V49</f>
        <v>61040</v>
      </c>
      <c r="M19" s="832">
        <f>MHH!W49</f>
        <v>147490</v>
      </c>
      <c r="N19" s="205">
        <f>MHH!X49</f>
        <v>0</v>
      </c>
      <c r="O19" s="203">
        <f>MHH!Y49</f>
        <v>85710</v>
      </c>
      <c r="P19" s="196">
        <f>MHH!Z49</f>
        <v>22500</v>
      </c>
      <c r="Q19" s="112"/>
      <c r="R19" s="112"/>
      <c r="S19" s="112"/>
      <c r="T19" s="112"/>
      <c r="U19" s="112"/>
      <c r="V19" s="112"/>
      <c r="W19" s="112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s="29" customFormat="1" ht="23.45" customHeight="1" x14ac:dyDescent="0.25">
      <c r="A20" s="212" t="s">
        <v>81</v>
      </c>
      <c r="B20" s="196">
        <f>'PET,LHO'!L12</f>
        <v>13000</v>
      </c>
      <c r="C20" s="197">
        <f>'PET,LHO'!M12</f>
        <v>0</v>
      </c>
      <c r="D20" s="201">
        <f>'PET,LHO'!N12</f>
        <v>13000</v>
      </c>
      <c r="E20" s="202">
        <f>'PET,LHO'!O12</f>
        <v>0</v>
      </c>
      <c r="F20" s="203">
        <f>'PET,LHO'!P12</f>
        <v>0</v>
      </c>
      <c r="G20" s="832">
        <f>'PET,LHO'!Q12</f>
        <v>21000</v>
      </c>
      <c r="H20" s="202">
        <f>'PET,LHO'!R12</f>
        <v>0</v>
      </c>
      <c r="I20" s="203">
        <f>'PET,LHO'!S12</f>
        <v>0</v>
      </c>
      <c r="J20" s="832">
        <f>'PET,LHO'!T12</f>
        <v>18000</v>
      </c>
      <c r="K20" s="202">
        <f>'PET,LHO'!U12</f>
        <v>0</v>
      </c>
      <c r="L20" s="203">
        <f>'PET,LHO'!V12</f>
        <v>0</v>
      </c>
      <c r="M20" s="832">
        <f>'PET,LHO'!W12</f>
        <v>17238</v>
      </c>
      <c r="N20" s="202">
        <f>'PET,LHO'!X12</f>
        <v>0</v>
      </c>
      <c r="O20" s="203">
        <f>'PET,LHO'!Y12</f>
        <v>0</v>
      </c>
      <c r="P20" s="196">
        <f>'PET,LHO'!Z12</f>
        <v>0</v>
      </c>
      <c r="Q20" s="112"/>
      <c r="R20" s="112"/>
      <c r="S20" s="112"/>
      <c r="T20" s="112"/>
      <c r="U20" s="112"/>
      <c r="V20" s="112"/>
      <c r="W20" s="112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s="29" customFormat="1" ht="23.45" customHeight="1" x14ac:dyDescent="0.25">
      <c r="A21" s="212" t="s">
        <v>82</v>
      </c>
      <c r="B21" s="196">
        <f>'PET,LHO'!L36</f>
        <v>14390</v>
      </c>
      <c r="C21" s="197">
        <f>'PET,LHO'!M36</f>
        <v>0</v>
      </c>
      <c r="D21" s="201">
        <f>'PET,LHO'!N36</f>
        <v>14390</v>
      </c>
      <c r="E21" s="202">
        <f>'PET,LHO'!O36</f>
        <v>0</v>
      </c>
      <c r="F21" s="203">
        <f>'PET,LHO'!P36</f>
        <v>0</v>
      </c>
      <c r="G21" s="832">
        <f>'PET,LHO'!Q36</f>
        <v>2500</v>
      </c>
      <c r="H21" s="205">
        <f>'PET,LHO'!R36</f>
        <v>0</v>
      </c>
      <c r="I21" s="203">
        <f>'PET,LHO'!S36</f>
        <v>0</v>
      </c>
      <c r="J21" s="832">
        <f>'PET,LHO'!T36</f>
        <v>0</v>
      </c>
      <c r="K21" s="202">
        <f>'PET,LHO'!U36</f>
        <v>0</v>
      </c>
      <c r="L21" s="203">
        <f>'PET,LHO'!V36</f>
        <v>0</v>
      </c>
      <c r="M21" s="832">
        <f>'PET,LHO'!W36</f>
        <v>0</v>
      </c>
      <c r="N21" s="202">
        <f>'PET,LHO'!X36</f>
        <v>0</v>
      </c>
      <c r="O21" s="203">
        <f>'PET,LHO'!Y36</f>
        <v>0</v>
      </c>
      <c r="P21" s="196">
        <f>'PET,LHO'!Z36</f>
        <v>0</v>
      </c>
      <c r="Q21" s="112"/>
      <c r="R21" s="112"/>
      <c r="S21" s="112"/>
      <c r="T21" s="112"/>
      <c r="U21" s="112"/>
      <c r="V21" s="112"/>
      <c r="W21" s="112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s="29" customFormat="1" ht="23.45" customHeight="1" x14ac:dyDescent="0.25">
      <c r="A22" s="212" t="s">
        <v>83</v>
      </c>
      <c r="B22" s="196">
        <f>HOS!L23</f>
        <v>8278</v>
      </c>
      <c r="C22" s="197">
        <f>HOS!M23</f>
        <v>0</v>
      </c>
      <c r="D22" s="201">
        <f>HOS!N23</f>
        <v>8278</v>
      </c>
      <c r="E22" s="202">
        <f>HOS!O23</f>
        <v>0</v>
      </c>
      <c r="F22" s="203">
        <f>HOS!P23</f>
        <v>0</v>
      </c>
      <c r="G22" s="832">
        <f>HOS!Q23</f>
        <v>9966</v>
      </c>
      <c r="H22" s="205">
        <f>HOS!R23</f>
        <v>0</v>
      </c>
      <c r="I22" s="203">
        <f>HOS!S23</f>
        <v>0</v>
      </c>
      <c r="J22" s="832">
        <f>HOS!T23</f>
        <v>16000</v>
      </c>
      <c r="K22" s="202">
        <f>HOS!U23</f>
        <v>0</v>
      </c>
      <c r="L22" s="203">
        <f>HOS!V23</f>
        <v>0</v>
      </c>
      <c r="M22" s="832">
        <f>HOS!W23</f>
        <v>26733</v>
      </c>
      <c r="N22" s="202">
        <f>HOS!X23</f>
        <v>0</v>
      </c>
      <c r="O22" s="203">
        <f>HOS!Y23</f>
        <v>0</v>
      </c>
      <c r="P22" s="196">
        <f>HOS!Z23</f>
        <v>0</v>
      </c>
      <c r="Q22" s="112"/>
      <c r="R22" s="112"/>
      <c r="S22" s="112"/>
      <c r="T22" s="112"/>
      <c r="U22" s="112"/>
      <c r="V22" s="112"/>
      <c r="W22" s="112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s="113" customFormat="1" ht="23.45" customHeight="1" x14ac:dyDescent="0.25">
      <c r="A23" s="212" t="s">
        <v>84</v>
      </c>
      <c r="B23" s="196">
        <f>NVE!L28</f>
        <v>47289</v>
      </c>
      <c r="C23" s="197">
        <f>HOS!M24</f>
        <v>0</v>
      </c>
      <c r="D23" s="201">
        <f>NVE!N28</f>
        <v>26158</v>
      </c>
      <c r="E23" s="202">
        <f>NVE!O28</f>
        <v>17876</v>
      </c>
      <c r="F23" s="202">
        <f>NVE!P28</f>
        <v>3255</v>
      </c>
      <c r="G23" s="832">
        <f>NVE!Q28</f>
        <v>35980</v>
      </c>
      <c r="H23" s="202">
        <f>NVE!R28</f>
        <v>0</v>
      </c>
      <c r="I23" s="202">
        <f>NVE!S28</f>
        <v>1610</v>
      </c>
      <c r="J23" s="832">
        <f>NVE!T28</f>
        <v>3000</v>
      </c>
      <c r="K23" s="202">
        <f>NVE!U28</f>
        <v>0</v>
      </c>
      <c r="L23" s="202">
        <f>NVE!V28</f>
        <v>0</v>
      </c>
      <c r="M23" s="832">
        <f>NVE!W28</f>
        <v>50000</v>
      </c>
      <c r="N23" s="202">
        <f>NVE!X28</f>
        <v>0</v>
      </c>
      <c r="O23" s="202">
        <f>NVE!Y28</f>
        <v>0</v>
      </c>
      <c r="P23" s="196">
        <f>NVE!Z28</f>
        <v>0</v>
      </c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s="29" customFormat="1" ht="23.45" customHeight="1" x14ac:dyDescent="0.25">
      <c r="A24" s="212" t="s">
        <v>85</v>
      </c>
      <c r="B24" s="196">
        <f>'PRO,MIC'!L14</f>
        <v>28592</v>
      </c>
      <c r="C24" s="197">
        <f>'PRO,MIC'!M14</f>
        <v>0</v>
      </c>
      <c r="D24" s="201">
        <f>'PRO,MIC'!N14</f>
        <v>15900</v>
      </c>
      <c r="E24" s="202">
        <f>'PRO,MIC'!O14</f>
        <v>11792</v>
      </c>
      <c r="F24" s="203">
        <f>'PRO,MIC'!P14</f>
        <v>900</v>
      </c>
      <c r="G24" s="832">
        <f>'PRO,MIC'!Q14</f>
        <v>7277</v>
      </c>
      <c r="H24" s="205">
        <f>'PRO,MIC'!R14</f>
        <v>0</v>
      </c>
      <c r="I24" s="203">
        <f>'PRO,MIC'!S14</f>
        <v>0</v>
      </c>
      <c r="J24" s="832">
        <f>'PRO,MIC'!T14</f>
        <v>0</v>
      </c>
      <c r="K24" s="202">
        <f>'PRO,MIC'!U14</f>
        <v>0</v>
      </c>
      <c r="L24" s="203">
        <f>'PRO,MIC'!V14</f>
        <v>0</v>
      </c>
      <c r="M24" s="832">
        <f>'PRO,MIC'!W14</f>
        <v>0</v>
      </c>
      <c r="N24" s="202">
        <f>'PRO,MIC'!X14</f>
        <v>0</v>
      </c>
      <c r="O24" s="203">
        <f>'PRO,MIC'!Y14</f>
        <v>0</v>
      </c>
      <c r="P24" s="196">
        <f>'PRO,MIC'!Z14</f>
        <v>0</v>
      </c>
      <c r="Q24" s="112"/>
      <c r="R24" s="112"/>
      <c r="S24" s="112"/>
      <c r="T24" s="112"/>
      <c r="U24" s="112"/>
      <c r="V24" s="112"/>
      <c r="W24" s="112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 s="29" customFormat="1" ht="23.45" customHeight="1" x14ac:dyDescent="0.25">
      <c r="A25" s="212" t="s">
        <v>86</v>
      </c>
      <c r="B25" s="196">
        <f>'PRO,MIC'!L31</f>
        <v>14627</v>
      </c>
      <c r="C25" s="197">
        <f>'PRO,MIC'!M31</f>
        <v>0</v>
      </c>
      <c r="D25" s="201">
        <f>'PRO,MIC'!N31</f>
        <v>12800</v>
      </c>
      <c r="E25" s="202">
        <f>'PRO,MIC'!O31</f>
        <v>0</v>
      </c>
      <c r="F25" s="203">
        <f>'PRO,MIC'!P31</f>
        <v>1827</v>
      </c>
      <c r="G25" s="832">
        <f>'PRO,MIC'!Q31</f>
        <v>7238</v>
      </c>
      <c r="H25" s="202">
        <f>'PRO,MIC'!R31</f>
        <v>0</v>
      </c>
      <c r="I25" s="203">
        <f>'PRO,MIC'!S31</f>
        <v>805</v>
      </c>
      <c r="J25" s="832">
        <f>'PRO,MIC'!T31</f>
        <v>1000</v>
      </c>
      <c r="K25" s="202">
        <f>'PRO,MIC'!U31</f>
        <v>0</v>
      </c>
      <c r="L25" s="203">
        <f>'PRO,MIC'!V31</f>
        <v>0</v>
      </c>
      <c r="M25" s="832">
        <f>'PRO,MIC'!W31</f>
        <v>0</v>
      </c>
      <c r="N25" s="202">
        <f>'PRO,MIC'!X31</f>
        <v>0</v>
      </c>
      <c r="O25" s="203">
        <f>'PRO,MIC'!Y31</f>
        <v>0</v>
      </c>
      <c r="P25" s="196">
        <f>'PRO,MIC'!Z31</f>
        <v>0</v>
      </c>
      <c r="Q25" s="112"/>
      <c r="R25" s="112"/>
      <c r="S25" s="112"/>
      <c r="T25" s="112"/>
      <c r="U25" s="112"/>
      <c r="V25" s="112"/>
      <c r="W25" s="112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1:35" s="29" customFormat="1" ht="23.45" customHeight="1" x14ac:dyDescent="0.25">
      <c r="A26" s="212" t="s">
        <v>87</v>
      </c>
      <c r="B26" s="196">
        <f>RAB!L29</f>
        <v>102333</v>
      </c>
      <c r="C26" s="197">
        <f>RAB!M29</f>
        <v>0</v>
      </c>
      <c r="D26" s="201">
        <f>RAB!N29</f>
        <v>52910</v>
      </c>
      <c r="E26" s="202">
        <f>RAB!O29</f>
        <v>16697</v>
      </c>
      <c r="F26" s="203">
        <f>RAB!P29</f>
        <v>32726</v>
      </c>
      <c r="G26" s="832">
        <f>RAB!Q29</f>
        <v>18500</v>
      </c>
      <c r="H26" s="202">
        <f>RAB!R29</f>
        <v>3500</v>
      </c>
      <c r="I26" s="203">
        <f>RAB!S29</f>
        <v>7800</v>
      </c>
      <c r="J26" s="832">
        <f>RAB!T29</f>
        <v>14800</v>
      </c>
      <c r="K26" s="202">
        <f>RAB!U29</f>
        <v>5600</v>
      </c>
      <c r="L26" s="203">
        <f>RAB!V29</f>
        <v>7700</v>
      </c>
      <c r="M26" s="832">
        <f>RAB!W29</f>
        <v>4000</v>
      </c>
      <c r="N26" s="202">
        <f>RAB!X29</f>
        <v>0</v>
      </c>
      <c r="O26" s="203">
        <f>RAB!Y29</f>
        <v>2700</v>
      </c>
      <c r="P26" s="196">
        <f>RAB!Z29</f>
        <v>0</v>
      </c>
      <c r="Q26" s="112"/>
      <c r="R26" s="112"/>
      <c r="S26" s="112"/>
      <c r="T26" s="112"/>
      <c r="U26" s="112"/>
      <c r="V26" s="112"/>
      <c r="W26" s="112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s="29" customFormat="1" ht="23.45" customHeight="1" x14ac:dyDescent="0.25">
      <c r="A27" s="212" t="s">
        <v>88</v>
      </c>
      <c r="B27" s="196">
        <f>'KPO,MAR'!L17</f>
        <v>17208</v>
      </c>
      <c r="C27" s="197">
        <f>'KPO,MAR'!M17</f>
        <v>2300</v>
      </c>
      <c r="D27" s="201">
        <f>'KPO,MAR'!N17</f>
        <v>6228</v>
      </c>
      <c r="E27" s="202">
        <f>'KPO,MAR'!O17</f>
        <v>5303</v>
      </c>
      <c r="F27" s="203">
        <f>'KPO,MAR'!P17</f>
        <v>3377</v>
      </c>
      <c r="G27" s="832">
        <f>'KPO,MAR'!Q17</f>
        <v>10400</v>
      </c>
      <c r="H27" s="202">
        <f>'KPO,MAR'!R17</f>
        <v>26900</v>
      </c>
      <c r="I27" s="203">
        <f>'KPO,MAR'!S17</f>
        <v>3640</v>
      </c>
      <c r="J27" s="832">
        <f>'KPO,MAR'!T17</f>
        <v>2200</v>
      </c>
      <c r="K27" s="202">
        <f>'KPO,MAR'!U17</f>
        <v>1700</v>
      </c>
      <c r="L27" s="203">
        <f>'KPO,MAR'!V17</f>
        <v>1600</v>
      </c>
      <c r="M27" s="832">
        <f>'KPO,MAR'!W17</f>
        <v>1500</v>
      </c>
      <c r="N27" s="202">
        <f>'KPO,MAR'!X17</f>
        <v>0</v>
      </c>
      <c r="O27" s="203">
        <f>'KPO,MAR'!Y17</f>
        <v>1000</v>
      </c>
      <c r="P27" s="196">
        <f>'KPO,MAR'!Z17</f>
        <v>29000</v>
      </c>
      <c r="Q27" s="112"/>
      <c r="R27" s="112"/>
      <c r="S27" s="112"/>
      <c r="T27" s="112"/>
      <c r="U27" s="112"/>
      <c r="V27" s="112"/>
      <c r="W27" s="112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s="29" customFormat="1" ht="23.45" customHeight="1" x14ac:dyDescent="0.25">
      <c r="A28" s="212" t="s">
        <v>89</v>
      </c>
      <c r="B28" s="196">
        <f>'KPO,MAR'!L28</f>
        <v>4970</v>
      </c>
      <c r="C28" s="197">
        <f>'KPO,MAR'!M28</f>
        <v>0</v>
      </c>
      <c r="D28" s="201">
        <f>'KPO,MAR'!N28</f>
        <v>4270</v>
      </c>
      <c r="E28" s="202">
        <f>'KPO,MAR'!O28</f>
        <v>0</v>
      </c>
      <c r="F28" s="203">
        <f>'KPO,MAR'!P28</f>
        <v>700</v>
      </c>
      <c r="G28" s="832">
        <f>'KPO,MAR'!Q28</f>
        <v>0</v>
      </c>
      <c r="H28" s="202">
        <f>'KPO,MAR'!R28</f>
        <v>0</v>
      </c>
      <c r="I28" s="203">
        <f>'KPO,MAR'!S28</f>
        <v>0</v>
      </c>
      <c r="J28" s="832">
        <f>'KPO,MAR'!T28</f>
        <v>0</v>
      </c>
      <c r="K28" s="202">
        <f>'KPO,MAR'!U28</f>
        <v>0</v>
      </c>
      <c r="L28" s="203">
        <f>'KPO,MAR'!V28</f>
        <v>0</v>
      </c>
      <c r="M28" s="832">
        <f>'KPO,MAR'!W28</f>
        <v>0</v>
      </c>
      <c r="N28" s="202">
        <f>'KPO,MAR'!X28</f>
        <v>0</v>
      </c>
      <c r="O28" s="203">
        <f>'KPO,MAR'!Y28</f>
        <v>0</v>
      </c>
      <c r="P28" s="196">
        <f>'KPO,MAR'!Z28</f>
        <v>0</v>
      </c>
      <c r="Q28" s="112"/>
      <c r="R28" s="112"/>
      <c r="S28" s="112"/>
      <c r="T28" s="112"/>
      <c r="U28" s="112"/>
      <c r="V28" s="112"/>
      <c r="W28" s="112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s="29" customFormat="1" ht="23.45" customHeight="1" x14ac:dyDescent="0.25">
      <c r="A29" s="212" t="s">
        <v>90</v>
      </c>
      <c r="B29" s="196">
        <f>'POL,HRA'!L12</f>
        <v>74398</v>
      </c>
      <c r="C29" s="197">
        <f>'POL,HRA'!M12</f>
        <v>4025</v>
      </c>
      <c r="D29" s="201">
        <f>'POL,HRA'!N12</f>
        <v>62091</v>
      </c>
      <c r="E29" s="202">
        <f>'POL,HRA'!O12</f>
        <v>0</v>
      </c>
      <c r="F29" s="203">
        <f>'POL,HRA'!P12</f>
        <v>8282</v>
      </c>
      <c r="G29" s="832">
        <f>'POL,HRA'!Q12</f>
        <v>4824</v>
      </c>
      <c r="H29" s="202">
        <f>'POL,HRA'!R12</f>
        <v>0</v>
      </c>
      <c r="I29" s="203">
        <f>'POL,HRA'!S12</f>
        <v>890</v>
      </c>
      <c r="J29" s="832">
        <f>'POL,HRA'!T12</f>
        <v>0</v>
      </c>
      <c r="K29" s="202">
        <f>'POL,HRA'!U12</f>
        <v>0</v>
      </c>
      <c r="L29" s="203">
        <f>'POL,HRA'!V12</f>
        <v>0</v>
      </c>
      <c r="M29" s="832">
        <f>'POL,HRA'!W12</f>
        <v>0</v>
      </c>
      <c r="N29" s="202">
        <f>'POL,HRA'!X12</f>
        <v>0</v>
      </c>
      <c r="O29" s="203">
        <f>'POL,HRA'!Y12</f>
        <v>0</v>
      </c>
      <c r="P29" s="196">
        <f>'POL,HRA'!Z12</f>
        <v>0</v>
      </c>
      <c r="Q29" s="112"/>
      <c r="R29" s="112"/>
      <c r="S29" s="112"/>
      <c r="T29" s="112"/>
      <c r="U29" s="112"/>
      <c r="V29" s="112"/>
      <c r="W29" s="112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 s="29" customFormat="1" ht="23.45" customHeight="1" x14ac:dyDescent="0.25">
      <c r="A30" s="212" t="s">
        <v>91</v>
      </c>
      <c r="B30" s="196">
        <f>'POL,HRA'!L31</f>
        <v>59000</v>
      </c>
      <c r="C30" s="197">
        <f>'POL,HRA'!M31</f>
        <v>0</v>
      </c>
      <c r="D30" s="201">
        <f>'POL,HRA'!N31</f>
        <v>32000</v>
      </c>
      <c r="E30" s="202">
        <f>'POL,HRA'!O31</f>
        <v>24000</v>
      </c>
      <c r="F30" s="203">
        <f>'POL,HRA'!P31</f>
        <v>3000</v>
      </c>
      <c r="G30" s="832">
        <f>'POL,HRA'!Q31</f>
        <v>72000</v>
      </c>
      <c r="H30" s="202">
        <f>'POL,HRA'!R31</f>
        <v>0</v>
      </c>
      <c r="I30" s="203">
        <f>'POL,HRA'!S31</f>
        <v>0</v>
      </c>
      <c r="J30" s="832">
        <f>'POL,HRA'!T31</f>
        <v>30000</v>
      </c>
      <c r="K30" s="205">
        <f>'POL,HRA'!U31</f>
        <v>0</v>
      </c>
      <c r="L30" s="203">
        <f>'POL,HRA'!V31</f>
        <v>0</v>
      </c>
      <c r="M30" s="832">
        <f>'POL,HRA'!W31</f>
        <v>40000</v>
      </c>
      <c r="N30" s="202">
        <f>'POL,HRA'!X31</f>
        <v>0</v>
      </c>
      <c r="O30" s="203">
        <f>'POL,HRA'!Y31</f>
        <v>0</v>
      </c>
      <c r="P30" s="196">
        <f>'POL,HRA'!Z31</f>
        <v>25000</v>
      </c>
      <c r="Q30" s="112"/>
      <c r="R30" s="112"/>
      <c r="S30" s="112"/>
      <c r="T30" s="112"/>
      <c r="U30" s="112"/>
      <c r="V30" s="112"/>
      <c r="W30" s="112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 s="29" customFormat="1" ht="23.45" customHeight="1" x14ac:dyDescent="0.25">
      <c r="A31" s="212" t="s">
        <v>92</v>
      </c>
      <c r="B31" s="196">
        <f>SVI!L30</f>
        <v>31850</v>
      </c>
      <c r="C31" s="197">
        <f>SVI!M30</f>
        <v>0</v>
      </c>
      <c r="D31" s="201">
        <f>SVI!N30</f>
        <v>25750</v>
      </c>
      <c r="E31" s="202">
        <f>SVI!O30</f>
        <v>0</v>
      </c>
      <c r="F31" s="203">
        <f>SVI!P30</f>
        <v>6100</v>
      </c>
      <c r="G31" s="832">
        <f>SVI!Q30</f>
        <v>30900</v>
      </c>
      <c r="H31" s="202">
        <f>SVI!R30</f>
        <v>0</v>
      </c>
      <c r="I31" s="203">
        <f>SVI!S30</f>
        <v>0</v>
      </c>
      <c r="J31" s="832">
        <f>SVI!T30</f>
        <v>45300</v>
      </c>
      <c r="K31" s="205">
        <f>SVI!U30</f>
        <v>0</v>
      </c>
      <c r="L31" s="203">
        <f>SVI!V30</f>
        <v>0</v>
      </c>
      <c r="M31" s="832">
        <f>SVI!W30</f>
        <v>3000</v>
      </c>
      <c r="N31" s="202">
        <f>SVI!X30</f>
        <v>0</v>
      </c>
      <c r="O31" s="203">
        <f>SVI!Y30</f>
        <v>0</v>
      </c>
      <c r="P31" s="196">
        <f>SVI!Z30</f>
        <v>0</v>
      </c>
      <c r="Q31" s="112"/>
      <c r="R31" s="112"/>
      <c r="S31" s="112"/>
      <c r="T31" s="112"/>
      <c r="U31" s="112"/>
      <c r="V31" s="112"/>
      <c r="W31" s="112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s="29" customFormat="1" ht="23.45" customHeight="1" x14ac:dyDescent="0.25">
      <c r="A32" s="212" t="s">
        <v>93</v>
      </c>
      <c r="B32" s="196">
        <f>'TRE,PLE'!L13</f>
        <v>6500</v>
      </c>
      <c r="C32" s="197">
        <f>'TRE,PLE'!M13</f>
        <v>0</v>
      </c>
      <c r="D32" s="201">
        <f>'TRE,PLE'!N13</f>
        <v>4600</v>
      </c>
      <c r="E32" s="202">
        <f>'TRE,PLE'!O13</f>
        <v>0</v>
      </c>
      <c r="F32" s="203">
        <f>'TRE,PLE'!P13</f>
        <v>1900</v>
      </c>
      <c r="G32" s="832">
        <f>'TRE,PLE'!Q13</f>
        <v>15000</v>
      </c>
      <c r="H32" s="202">
        <f>'TRE,PLE'!R13</f>
        <v>15000</v>
      </c>
      <c r="I32" s="203">
        <f>'TRE,PLE'!S13</f>
        <v>10000</v>
      </c>
      <c r="J32" s="832">
        <f>'TRE,PLE'!T13</f>
        <v>15000</v>
      </c>
      <c r="K32" s="205">
        <f>'TRE,PLE'!U13</f>
        <v>0</v>
      </c>
      <c r="L32" s="203">
        <f>'TRE,PLE'!V13</f>
        <v>5000</v>
      </c>
      <c r="M32" s="832">
        <f>'TRE,PLE'!W13</f>
        <v>0</v>
      </c>
      <c r="N32" s="202">
        <f>'TRE,PLE'!X13</f>
        <v>0</v>
      </c>
      <c r="O32" s="203">
        <f>'TRE,PLE'!Y13</f>
        <v>0</v>
      </c>
      <c r="P32" s="196">
        <f>'TRE,PLE'!Z13</f>
        <v>0</v>
      </c>
      <c r="Q32" s="112"/>
      <c r="R32" s="112"/>
      <c r="S32" s="112"/>
      <c r="T32" s="112"/>
      <c r="U32" s="112"/>
      <c r="V32" s="112"/>
      <c r="W32" s="112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 s="29" customFormat="1" ht="23.45" customHeight="1" thickBot="1" x14ac:dyDescent="0.3">
      <c r="A33" s="213" t="s">
        <v>94</v>
      </c>
      <c r="B33" s="196">
        <f>'TRE,PLE'!L33</f>
        <v>42400</v>
      </c>
      <c r="C33" s="197">
        <f>'TRE,PLE'!M33</f>
        <v>0</v>
      </c>
      <c r="D33" s="206">
        <f>'TRE,PLE'!N33</f>
        <v>41290</v>
      </c>
      <c r="E33" s="207">
        <f>'TRE,PLE'!O33</f>
        <v>0</v>
      </c>
      <c r="F33" s="208">
        <f>'TRE,PLE'!P33</f>
        <v>1110</v>
      </c>
      <c r="G33" s="832">
        <f>'TRE,PLE'!Q33</f>
        <v>40400</v>
      </c>
      <c r="H33" s="207">
        <f>'TRE,PLE'!R33</f>
        <v>0</v>
      </c>
      <c r="I33" s="208">
        <f>'TRE,PLE'!S33</f>
        <v>1000</v>
      </c>
      <c r="J33" s="847">
        <f>'TRE,PLE'!T33</f>
        <v>21600</v>
      </c>
      <c r="K33" s="209">
        <f>'TRE,PLE'!U33</f>
        <v>0</v>
      </c>
      <c r="L33" s="208">
        <f>'TRE,PLE'!V33</f>
        <v>800</v>
      </c>
      <c r="M33" s="847">
        <f>'TRE,PLE'!W33</f>
        <v>6400</v>
      </c>
      <c r="N33" s="207">
        <f>'TRE,PLE'!X33</f>
        <v>0</v>
      </c>
      <c r="O33" s="208">
        <f>'TRE,PLE'!Y33</f>
        <v>100</v>
      </c>
      <c r="P33" s="210">
        <f>'TRE,PLE'!Z33</f>
        <v>0</v>
      </c>
      <c r="Q33" s="112"/>
      <c r="R33" s="112"/>
      <c r="S33" s="112"/>
      <c r="T33" s="112"/>
      <c r="U33" s="112"/>
      <c r="V33" s="112"/>
      <c r="W33" s="112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 s="91" customFormat="1" ht="24" customHeight="1" thickBot="1" x14ac:dyDescent="0.3">
      <c r="A34" s="130" t="s">
        <v>100</v>
      </c>
      <c r="B34" s="131">
        <f t="shared" ref="B34:M34" si="0">SUM(B11:B33)</f>
        <v>1979075</v>
      </c>
      <c r="C34" s="177">
        <f t="shared" si="0"/>
        <v>6575</v>
      </c>
      <c r="D34" s="178">
        <f t="shared" si="0"/>
        <v>1217479</v>
      </c>
      <c r="E34" s="132">
        <f t="shared" si="0"/>
        <v>237132</v>
      </c>
      <c r="F34" s="133">
        <f t="shared" si="0"/>
        <v>517889</v>
      </c>
      <c r="G34" s="846">
        <f t="shared" si="0"/>
        <v>760469</v>
      </c>
      <c r="H34" s="134">
        <f t="shared" ref="H34:L34" si="1">SUM(H11:H33)</f>
        <v>79783</v>
      </c>
      <c r="I34" s="134">
        <f t="shared" si="1"/>
        <v>267050</v>
      </c>
      <c r="J34" s="846">
        <f t="shared" si="1"/>
        <v>426656</v>
      </c>
      <c r="K34" s="134">
        <f t="shared" si="1"/>
        <v>40300</v>
      </c>
      <c r="L34" s="135">
        <f t="shared" si="1"/>
        <v>203730</v>
      </c>
      <c r="M34" s="846">
        <f t="shared" si="0"/>
        <v>501321</v>
      </c>
      <c r="N34" s="134">
        <f>SUM(N11:N33)</f>
        <v>8000</v>
      </c>
      <c r="O34" s="135">
        <f>SUM(O11:O33)</f>
        <v>239210</v>
      </c>
      <c r="P34" s="195">
        <f>SUM(P11:P33)</f>
        <v>575609</v>
      </c>
      <c r="Q34" s="136"/>
      <c r="R34" s="136"/>
      <c r="S34" s="136"/>
      <c r="T34" s="136"/>
      <c r="U34" s="136"/>
      <c r="V34" s="136"/>
      <c r="W34" s="136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</row>
    <row r="35" spans="1:35" s="3" customFormat="1" ht="6" customHeight="1" x14ac:dyDescent="0.25">
      <c r="A35" s="114"/>
      <c r="B35" s="115"/>
      <c r="C35" s="115"/>
      <c r="D35" s="115"/>
      <c r="E35" s="115"/>
      <c r="F35" s="115"/>
      <c r="G35" s="115"/>
      <c r="H35" s="128"/>
      <c r="I35" s="128"/>
      <c r="J35" s="115"/>
      <c r="K35" s="128"/>
      <c r="L35" s="128"/>
      <c r="M35" s="115"/>
      <c r="N35" s="115"/>
      <c r="O35" s="115"/>
      <c r="P35" s="115"/>
      <c r="Q35" s="116"/>
      <c r="R35" s="116"/>
      <c r="S35" s="116"/>
      <c r="T35" s="116"/>
      <c r="U35" s="116"/>
      <c r="V35" s="116"/>
      <c r="W35" s="116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</row>
    <row r="36" spans="1:35" s="3" customFormat="1" ht="18" customHeight="1" x14ac:dyDescent="0.25">
      <c r="A36" s="114"/>
      <c r="K36" s="129"/>
      <c r="L36" s="129"/>
      <c r="P36" s="118" t="s">
        <v>99</v>
      </c>
      <c r="Q36" s="116"/>
      <c r="R36" s="116"/>
      <c r="S36" s="116"/>
      <c r="T36" s="116"/>
      <c r="U36" s="116"/>
      <c r="V36" s="116"/>
      <c r="W36" s="116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</row>
  </sheetData>
  <mergeCells count="15">
    <mergeCell ref="A2:P2"/>
    <mergeCell ref="A3:P3"/>
    <mergeCell ref="A6:P6"/>
    <mergeCell ref="C8:F8"/>
    <mergeCell ref="P8:P10"/>
    <mergeCell ref="B9:B10"/>
    <mergeCell ref="C9:C10"/>
    <mergeCell ref="J9:L9"/>
    <mergeCell ref="M9:O9"/>
    <mergeCell ref="G8:O8"/>
    <mergeCell ref="G9:I9"/>
    <mergeCell ref="D9:D10"/>
    <mergeCell ref="E9:E10"/>
    <mergeCell ref="F9:F10"/>
    <mergeCell ref="A8:A10"/>
  </mergeCells>
  <phoneticPr fontId="0" type="noConversion"/>
  <pageMargins left="0.7" right="0.7" top="0.75" bottom="0.75" header="0.3" footer="0.3"/>
  <pageSetup paperSize="9" scale="6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1"/>
  <sheetViews>
    <sheetView topLeftCell="A3" zoomScale="75" zoomScaleNormal="75" workbookViewId="0">
      <selection activeCell="D1" sqref="D1:Z41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103</v>
      </c>
    </row>
    <row r="2" spans="1:42" ht="24.75" customHeight="1" x14ac:dyDescent="0.25">
      <c r="A2" s="5"/>
      <c r="D2" s="63" t="s">
        <v>44</v>
      </c>
      <c r="E2" s="64" t="s">
        <v>54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8" customFormat="1" ht="25.5" customHeight="1" x14ac:dyDescent="0.25">
      <c r="A7" s="48"/>
      <c r="B7" s="49"/>
      <c r="C7" s="50"/>
      <c r="D7" s="94" t="s">
        <v>271</v>
      </c>
      <c r="E7" s="32" t="s">
        <v>276</v>
      </c>
      <c r="F7" s="33" t="s">
        <v>276</v>
      </c>
      <c r="G7" s="33">
        <v>2018</v>
      </c>
      <c r="H7" s="34">
        <v>2021</v>
      </c>
      <c r="I7" s="80">
        <v>43238</v>
      </c>
      <c r="J7" s="79">
        <v>0</v>
      </c>
      <c r="K7" s="126"/>
      <c r="L7" s="249">
        <v>10000</v>
      </c>
      <c r="M7" s="251">
        <v>0</v>
      </c>
      <c r="N7" s="252">
        <v>10000</v>
      </c>
      <c r="O7" s="98">
        <v>0</v>
      </c>
      <c r="P7" s="126">
        <v>0</v>
      </c>
      <c r="Q7" s="225">
        <v>12000</v>
      </c>
      <c r="R7" s="98">
        <v>0</v>
      </c>
      <c r="S7" s="126">
        <v>0</v>
      </c>
      <c r="T7" s="225">
        <v>11000</v>
      </c>
      <c r="U7" s="98">
        <v>0</v>
      </c>
      <c r="V7" s="126">
        <v>0</v>
      </c>
      <c r="W7" s="225">
        <v>10238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25.5" customHeight="1" x14ac:dyDescent="0.25">
      <c r="A8" s="40"/>
      <c r="B8" s="41"/>
      <c r="C8" s="51"/>
      <c r="D8" s="184" t="s">
        <v>272</v>
      </c>
      <c r="E8" s="35" t="s">
        <v>276</v>
      </c>
      <c r="F8" s="36" t="s">
        <v>276</v>
      </c>
      <c r="G8" s="36">
        <v>2018</v>
      </c>
      <c r="H8" s="37">
        <v>2018</v>
      </c>
      <c r="I8" s="85">
        <v>1000</v>
      </c>
      <c r="J8" s="86">
        <v>0</v>
      </c>
      <c r="K8" s="97">
        <v>0</v>
      </c>
      <c r="L8" s="250">
        <v>1000</v>
      </c>
      <c r="M8" s="253">
        <v>0</v>
      </c>
      <c r="N8" s="254">
        <v>1000</v>
      </c>
      <c r="O8" s="88">
        <v>0</v>
      </c>
      <c r="P8" s="97">
        <v>0</v>
      </c>
      <c r="Q8" s="226">
        <v>0</v>
      </c>
      <c r="R8" s="88">
        <v>0</v>
      </c>
      <c r="S8" s="97">
        <v>0</v>
      </c>
      <c r="T8" s="226">
        <v>0</v>
      </c>
      <c r="U8" s="88">
        <v>0</v>
      </c>
      <c r="V8" s="97">
        <v>0</v>
      </c>
      <c r="W8" s="226">
        <v>0</v>
      </c>
      <c r="X8" s="88">
        <v>0</v>
      </c>
      <c r="Y8" s="97">
        <v>0</v>
      </c>
      <c r="Z8" s="87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8" customFormat="1" ht="25.5" customHeight="1" x14ac:dyDescent="0.25">
      <c r="A9" s="48"/>
      <c r="B9" s="49"/>
      <c r="C9" s="50"/>
      <c r="D9" s="94" t="s">
        <v>273</v>
      </c>
      <c r="E9" s="35" t="s">
        <v>276</v>
      </c>
      <c r="F9" s="36" t="s">
        <v>276</v>
      </c>
      <c r="G9" s="36">
        <v>2019</v>
      </c>
      <c r="H9" s="37">
        <v>2021</v>
      </c>
      <c r="I9" s="90">
        <v>15000</v>
      </c>
      <c r="J9" s="84">
        <v>0</v>
      </c>
      <c r="K9" s="156">
        <v>0</v>
      </c>
      <c r="L9" s="283">
        <f>M9+N9+O9+P9</f>
        <v>0</v>
      </c>
      <c r="M9" s="266">
        <v>0</v>
      </c>
      <c r="N9" s="257">
        <v>0</v>
      </c>
      <c r="O9" s="81">
        <v>0</v>
      </c>
      <c r="P9" s="156">
        <v>0</v>
      </c>
      <c r="Q9" s="340">
        <v>5000</v>
      </c>
      <c r="R9" s="81">
        <v>0</v>
      </c>
      <c r="S9" s="156">
        <v>0</v>
      </c>
      <c r="T9" s="340">
        <v>5000</v>
      </c>
      <c r="U9" s="81">
        <v>0</v>
      </c>
      <c r="V9" s="156">
        <v>0</v>
      </c>
      <c r="W9" s="340">
        <v>5000</v>
      </c>
      <c r="X9" s="81">
        <v>0</v>
      </c>
      <c r="Y9" s="156">
        <v>0</v>
      </c>
      <c r="Z9" s="83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5" customHeight="1" x14ac:dyDescent="0.25">
      <c r="A10" s="40"/>
      <c r="B10" s="41"/>
      <c r="C10" s="51"/>
      <c r="D10" s="184" t="s">
        <v>274</v>
      </c>
      <c r="E10" s="35" t="s">
        <v>276</v>
      </c>
      <c r="F10" s="36" t="s">
        <v>276</v>
      </c>
      <c r="G10" s="36">
        <v>2019</v>
      </c>
      <c r="H10" s="37">
        <v>2019</v>
      </c>
      <c r="I10" s="85">
        <v>2000</v>
      </c>
      <c r="J10" s="86">
        <v>0</v>
      </c>
      <c r="K10" s="97">
        <v>0</v>
      </c>
      <c r="L10" s="250">
        <f t="shared" ref="L10" si="0">M10+N10+O10+P10</f>
        <v>0</v>
      </c>
      <c r="M10" s="253">
        <v>0</v>
      </c>
      <c r="N10" s="254">
        <v>0</v>
      </c>
      <c r="O10" s="88">
        <v>0</v>
      </c>
      <c r="P10" s="97">
        <v>0</v>
      </c>
      <c r="Q10" s="226">
        <v>2000</v>
      </c>
      <c r="R10" s="88">
        <v>0</v>
      </c>
      <c r="S10" s="97">
        <v>0</v>
      </c>
      <c r="T10" s="226">
        <v>0</v>
      </c>
      <c r="U10" s="88">
        <v>0</v>
      </c>
      <c r="V10" s="97">
        <v>0</v>
      </c>
      <c r="W10" s="226">
        <v>0</v>
      </c>
      <c r="X10" s="88">
        <v>0</v>
      </c>
      <c r="Y10" s="97">
        <v>0</v>
      </c>
      <c r="Z10" s="87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8" customFormat="1" ht="25.5" customHeight="1" thickBot="1" x14ac:dyDescent="0.3">
      <c r="A11" s="48"/>
      <c r="B11" s="49"/>
      <c r="C11" s="50"/>
      <c r="D11" s="94" t="s">
        <v>275</v>
      </c>
      <c r="E11" s="161" t="s">
        <v>276</v>
      </c>
      <c r="F11" s="153" t="s">
        <v>276</v>
      </c>
      <c r="G11" s="153">
        <v>2019</v>
      </c>
      <c r="H11" s="154">
        <v>2021</v>
      </c>
      <c r="I11" s="83">
        <v>8000</v>
      </c>
      <c r="J11" s="84">
        <v>0</v>
      </c>
      <c r="K11" s="156">
        <v>0</v>
      </c>
      <c r="L11" s="283">
        <v>2000</v>
      </c>
      <c r="M11" s="266">
        <v>0</v>
      </c>
      <c r="N11" s="257">
        <v>2000</v>
      </c>
      <c r="O11" s="81">
        <v>0</v>
      </c>
      <c r="P11" s="156">
        <v>0</v>
      </c>
      <c r="Q11" s="340">
        <v>2000</v>
      </c>
      <c r="R11" s="81">
        <v>0</v>
      </c>
      <c r="S11" s="156">
        <v>0</v>
      </c>
      <c r="T11" s="340">
        <v>2000</v>
      </c>
      <c r="U11" s="81">
        <v>0</v>
      </c>
      <c r="V11" s="156">
        <v>0</v>
      </c>
      <c r="W11" s="340">
        <v>2000</v>
      </c>
      <c r="X11" s="81">
        <v>0</v>
      </c>
      <c r="Y11" s="156">
        <v>0</v>
      </c>
      <c r="Z11" s="83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30" customFormat="1" ht="23.1" customHeight="1" thickBot="1" x14ac:dyDescent="0.3">
      <c r="A12" s="42"/>
      <c r="B12" s="43"/>
      <c r="C12" s="52"/>
      <c r="D12" s="984" t="s">
        <v>1</v>
      </c>
      <c r="E12" s="924"/>
      <c r="F12" s="924"/>
      <c r="G12" s="924"/>
      <c r="H12" s="925"/>
      <c r="I12" s="71">
        <f t="shared" ref="I12:Z12" si="1">SUM(I7:I11)</f>
        <v>69238</v>
      </c>
      <c r="J12" s="72">
        <f t="shared" si="1"/>
        <v>0</v>
      </c>
      <c r="K12" s="73">
        <f t="shared" si="1"/>
        <v>0</v>
      </c>
      <c r="L12" s="260">
        <f t="shared" si="1"/>
        <v>13000</v>
      </c>
      <c r="M12" s="261">
        <f t="shared" si="1"/>
        <v>0</v>
      </c>
      <c r="N12" s="262">
        <f t="shared" si="1"/>
        <v>13000</v>
      </c>
      <c r="O12" s="74">
        <f t="shared" si="1"/>
        <v>0</v>
      </c>
      <c r="P12" s="74">
        <f t="shared" si="1"/>
        <v>0</v>
      </c>
      <c r="Q12" s="857">
        <f t="shared" si="1"/>
        <v>21000</v>
      </c>
      <c r="R12" s="75">
        <f t="shared" si="1"/>
        <v>0</v>
      </c>
      <c r="S12" s="73">
        <f t="shared" si="1"/>
        <v>0</v>
      </c>
      <c r="T12" s="858">
        <f t="shared" si="1"/>
        <v>18000</v>
      </c>
      <c r="U12" s="74">
        <f t="shared" si="1"/>
        <v>0</v>
      </c>
      <c r="V12" s="73">
        <f t="shared" si="1"/>
        <v>0</v>
      </c>
      <c r="W12" s="857">
        <f t="shared" si="1"/>
        <v>17238</v>
      </c>
      <c r="X12" s="74">
        <f t="shared" si="1"/>
        <v>0</v>
      </c>
      <c r="Y12" s="73">
        <f t="shared" si="1"/>
        <v>0</v>
      </c>
      <c r="Z12" s="76">
        <f t="shared" si="1"/>
        <v>0</v>
      </c>
      <c r="AA12" s="91"/>
    </row>
    <row r="13" spans="1:42" s="30" customFormat="1" ht="7.5" customHeight="1" x14ac:dyDescent="0.25">
      <c r="A13" s="47"/>
      <c r="B13" s="47"/>
      <c r="C13" s="47"/>
      <c r="D13" s="53"/>
      <c r="E13" s="53"/>
      <c r="F13" s="53"/>
      <c r="G13" s="53"/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62"/>
      <c r="X13" s="62"/>
      <c r="Y13" s="62"/>
      <c r="Z13" s="62"/>
    </row>
    <row r="14" spans="1:42" ht="12.75" customHeight="1" x14ac:dyDescent="0.2"/>
    <row r="15" spans="1:42" ht="12.75" customHeight="1" x14ac:dyDescent="0.2"/>
    <row r="16" spans="1:42" ht="12.75" customHeight="1" x14ac:dyDescent="0.2"/>
    <row r="17" spans="1:42" ht="12.75" customHeight="1" x14ac:dyDescent="0.2"/>
    <row r="18" spans="1:42" ht="12.75" customHeight="1" x14ac:dyDescent="0.2"/>
    <row r="19" spans="1:42" ht="12.75" customHeight="1" x14ac:dyDescent="0.2"/>
    <row r="20" spans="1:42" ht="12.75" customHeight="1" x14ac:dyDescent="0.2"/>
    <row r="21" spans="1:42" ht="12.75" customHeight="1" x14ac:dyDescent="0.2"/>
    <row r="22" spans="1:42" ht="12.75" customHeight="1" x14ac:dyDescent="0.2"/>
    <row r="23" spans="1:42" ht="12.75" customHeight="1" x14ac:dyDescent="0.2"/>
    <row r="25" spans="1:42" ht="24.75" customHeight="1" x14ac:dyDescent="0.25">
      <c r="A25" s="5"/>
      <c r="D25" s="63" t="s">
        <v>44</v>
      </c>
      <c r="E25" s="64" t="s">
        <v>55</v>
      </c>
      <c r="F25" s="65"/>
      <c r="G25" s="65"/>
      <c r="H25" s="65"/>
      <c r="I25" s="65"/>
      <c r="J25" s="65"/>
      <c r="K25" s="65"/>
      <c r="L25" s="65"/>
      <c r="M25" s="14"/>
      <c r="N25" s="14"/>
      <c r="O25" s="14"/>
      <c r="P25" s="1"/>
      <c r="Z25" s="4" t="s">
        <v>26</v>
      </c>
    </row>
    <row r="26" spans="1:42" ht="15" customHeight="1" thickBot="1" x14ac:dyDescent="0.25">
      <c r="A26" s="892" t="s">
        <v>112</v>
      </c>
      <c r="B26" s="893"/>
      <c r="C26" s="894"/>
      <c r="I26" s="6" t="s">
        <v>2</v>
      </c>
      <c r="J26" s="6" t="s">
        <v>3</v>
      </c>
      <c r="K26" s="6" t="s">
        <v>4</v>
      </c>
      <c r="L26" s="6" t="s">
        <v>5</v>
      </c>
      <c r="M26" s="6" t="s">
        <v>6</v>
      </c>
      <c r="N26" s="6" t="s">
        <v>7</v>
      </c>
      <c r="O26" s="7" t="s">
        <v>118</v>
      </c>
      <c r="P26" s="7" t="s">
        <v>8</v>
      </c>
      <c r="Q26" s="7" t="s">
        <v>9</v>
      </c>
      <c r="R26" s="7" t="s">
        <v>10</v>
      </c>
      <c r="S26" s="7" t="s">
        <v>119</v>
      </c>
      <c r="T26" s="7" t="s">
        <v>11</v>
      </c>
      <c r="U26" s="7" t="s">
        <v>14</v>
      </c>
      <c r="V26" s="7" t="s">
        <v>19</v>
      </c>
      <c r="W26" s="7" t="s">
        <v>120</v>
      </c>
      <c r="X26" s="6" t="s">
        <v>30</v>
      </c>
      <c r="Y26" s="6" t="s">
        <v>31</v>
      </c>
      <c r="Z26" s="6" t="s">
        <v>32</v>
      </c>
    </row>
    <row r="27" spans="1:42" ht="15.75" customHeight="1" thickBot="1" x14ac:dyDescent="0.25">
      <c r="A27" s="895"/>
      <c r="B27" s="896"/>
      <c r="C27" s="897"/>
      <c r="D27" s="911" t="s">
        <v>0</v>
      </c>
      <c r="E27" s="929" t="s">
        <v>34</v>
      </c>
      <c r="F27" s="932" t="s">
        <v>35</v>
      </c>
      <c r="G27" s="935" t="s">
        <v>36</v>
      </c>
      <c r="H27" s="936"/>
      <c r="I27" s="908" t="s">
        <v>27</v>
      </c>
      <c r="J27" s="27" t="s">
        <v>33</v>
      </c>
      <c r="K27" s="27" t="s">
        <v>13</v>
      </c>
      <c r="L27" s="263" t="s">
        <v>12</v>
      </c>
      <c r="M27" s="916" t="s">
        <v>126</v>
      </c>
      <c r="N27" s="917"/>
      <c r="O27" s="917"/>
      <c r="P27" s="918"/>
      <c r="Q27" s="878" t="s">
        <v>127</v>
      </c>
      <c r="R27" s="879"/>
      <c r="S27" s="879"/>
      <c r="T27" s="879"/>
      <c r="U27" s="879"/>
      <c r="V27" s="879"/>
      <c r="W27" s="879"/>
      <c r="X27" s="879"/>
      <c r="Y27" s="879"/>
      <c r="Z27" s="868" t="s">
        <v>135</v>
      </c>
    </row>
    <row r="28" spans="1:42" ht="15.75" customHeight="1" x14ac:dyDescent="0.2">
      <c r="A28" s="898" t="s">
        <v>39</v>
      </c>
      <c r="B28" s="900" t="s">
        <v>40</v>
      </c>
      <c r="C28" s="902" t="s">
        <v>41</v>
      </c>
      <c r="D28" s="912"/>
      <c r="E28" s="930"/>
      <c r="F28" s="933"/>
      <c r="G28" s="937" t="s">
        <v>37</v>
      </c>
      <c r="H28" s="914" t="s">
        <v>38</v>
      </c>
      <c r="I28" s="909"/>
      <c r="J28" s="904" t="s">
        <v>131</v>
      </c>
      <c r="K28" s="904" t="s">
        <v>133</v>
      </c>
      <c r="L28" s="927" t="s">
        <v>134</v>
      </c>
      <c r="M28" s="939" t="s">
        <v>125</v>
      </c>
      <c r="N28" s="921" t="s">
        <v>43</v>
      </c>
      <c r="O28" s="883" t="s">
        <v>21</v>
      </c>
      <c r="P28" s="885" t="s">
        <v>22</v>
      </c>
      <c r="Q28" s="875" t="s">
        <v>114</v>
      </c>
      <c r="R28" s="876"/>
      <c r="S28" s="880"/>
      <c r="T28" s="875" t="s">
        <v>117</v>
      </c>
      <c r="U28" s="876"/>
      <c r="V28" s="877"/>
      <c r="W28" s="876" t="s">
        <v>128</v>
      </c>
      <c r="X28" s="876"/>
      <c r="Y28" s="940"/>
      <c r="Z28" s="906"/>
    </row>
    <row r="29" spans="1:42" ht="39" customHeight="1" thickBot="1" x14ac:dyDescent="0.25">
      <c r="A29" s="899"/>
      <c r="B29" s="901"/>
      <c r="C29" s="903"/>
      <c r="D29" s="913"/>
      <c r="E29" s="930"/>
      <c r="F29" s="933"/>
      <c r="G29" s="979"/>
      <c r="H29" s="980"/>
      <c r="I29" s="910"/>
      <c r="J29" s="905"/>
      <c r="K29" s="905"/>
      <c r="L29" s="928"/>
      <c r="M29" s="920"/>
      <c r="N29" s="922"/>
      <c r="O29" s="884"/>
      <c r="P29" s="886"/>
      <c r="Q29" s="539" t="s">
        <v>20</v>
      </c>
      <c r="R29" s="26" t="s">
        <v>28</v>
      </c>
      <c r="S29" s="15" t="s">
        <v>29</v>
      </c>
      <c r="T29" s="537" t="s">
        <v>20</v>
      </c>
      <c r="U29" s="26" t="s">
        <v>28</v>
      </c>
      <c r="V29" s="15" t="s">
        <v>29</v>
      </c>
      <c r="W29" s="537" t="s">
        <v>20</v>
      </c>
      <c r="X29" s="26" t="s">
        <v>28</v>
      </c>
      <c r="Y29" s="15" t="s">
        <v>29</v>
      </c>
      <c r="Z29" s="907"/>
    </row>
    <row r="30" spans="1:42" s="28" customFormat="1" ht="25.5" customHeight="1" x14ac:dyDescent="0.25">
      <c r="A30" s="48"/>
      <c r="B30" s="49"/>
      <c r="C30" s="50"/>
      <c r="D30" s="94" t="s">
        <v>277</v>
      </c>
      <c r="E30" s="32" t="s">
        <v>283</v>
      </c>
      <c r="F30" s="33" t="s">
        <v>283</v>
      </c>
      <c r="G30" s="33">
        <v>2018</v>
      </c>
      <c r="H30" s="34">
        <v>2018</v>
      </c>
      <c r="I30" s="80">
        <v>3000</v>
      </c>
      <c r="J30" s="79">
        <v>0</v>
      </c>
      <c r="K30" s="126">
        <v>0</v>
      </c>
      <c r="L30" s="249">
        <v>3000</v>
      </c>
      <c r="M30" s="251">
        <v>0</v>
      </c>
      <c r="N30" s="252">
        <v>3000</v>
      </c>
      <c r="O30" s="98">
        <v>0</v>
      </c>
      <c r="P30" s="126">
        <v>0</v>
      </c>
      <c r="Q30" s="222">
        <v>0</v>
      </c>
      <c r="R30" s="98">
        <v>0</v>
      </c>
      <c r="S30" s="126">
        <v>0</v>
      </c>
      <c r="T30" s="225">
        <v>0</v>
      </c>
      <c r="U30" s="98">
        <v>0</v>
      </c>
      <c r="V30" s="126">
        <v>0</v>
      </c>
      <c r="W30" s="225">
        <v>0</v>
      </c>
      <c r="X30" s="98">
        <v>0</v>
      </c>
      <c r="Y30" s="126">
        <v>0</v>
      </c>
      <c r="Z30" s="80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9" customFormat="1" ht="25.5" customHeight="1" x14ac:dyDescent="0.25">
      <c r="A31" s="40"/>
      <c r="B31" s="41"/>
      <c r="C31" s="51"/>
      <c r="D31" s="184" t="s">
        <v>278</v>
      </c>
      <c r="E31" s="35" t="s">
        <v>283</v>
      </c>
      <c r="F31" s="36" t="s">
        <v>283</v>
      </c>
      <c r="G31" s="36">
        <v>2018</v>
      </c>
      <c r="H31" s="37">
        <v>2019</v>
      </c>
      <c r="I31" s="87">
        <f>J31+K31+L31+SUM(Q31:Z31)</f>
        <v>1570</v>
      </c>
      <c r="J31" s="86">
        <v>0</v>
      </c>
      <c r="K31" s="97">
        <v>0</v>
      </c>
      <c r="L31" s="250">
        <v>70</v>
      </c>
      <c r="M31" s="253">
        <v>0</v>
      </c>
      <c r="N31" s="254">
        <v>70</v>
      </c>
      <c r="O31" s="88">
        <v>0</v>
      </c>
      <c r="P31" s="97">
        <v>0</v>
      </c>
      <c r="Q31" s="223">
        <v>1500</v>
      </c>
      <c r="R31" s="88">
        <v>0</v>
      </c>
      <c r="S31" s="97">
        <v>0</v>
      </c>
      <c r="T31" s="226">
        <v>0</v>
      </c>
      <c r="U31" s="88">
        <v>0</v>
      </c>
      <c r="V31" s="97">
        <v>0</v>
      </c>
      <c r="W31" s="226">
        <v>0</v>
      </c>
      <c r="X31" s="88">
        <v>0</v>
      </c>
      <c r="Y31" s="97">
        <v>0</v>
      </c>
      <c r="Z31" s="87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9" customFormat="1" ht="25.5" customHeight="1" x14ac:dyDescent="0.25">
      <c r="A32" s="40"/>
      <c r="B32" s="41"/>
      <c r="C32" s="51"/>
      <c r="D32" s="96" t="s">
        <v>279</v>
      </c>
      <c r="E32" s="35" t="s">
        <v>283</v>
      </c>
      <c r="F32" s="36" t="s">
        <v>283</v>
      </c>
      <c r="G32" s="36">
        <v>2018</v>
      </c>
      <c r="H32" s="37">
        <v>2018</v>
      </c>
      <c r="I32" s="87">
        <v>2870</v>
      </c>
      <c r="J32" s="86">
        <v>0</v>
      </c>
      <c r="K32" s="97">
        <v>0</v>
      </c>
      <c r="L32" s="283">
        <v>2870</v>
      </c>
      <c r="M32" s="253">
        <v>0</v>
      </c>
      <c r="N32" s="254">
        <v>2870</v>
      </c>
      <c r="O32" s="88">
        <v>0</v>
      </c>
      <c r="P32" s="97">
        <v>0</v>
      </c>
      <c r="Q32" s="223">
        <v>0</v>
      </c>
      <c r="R32" s="88">
        <v>0</v>
      </c>
      <c r="S32" s="97">
        <v>0</v>
      </c>
      <c r="T32" s="226">
        <v>0</v>
      </c>
      <c r="U32" s="88">
        <v>0</v>
      </c>
      <c r="V32" s="97">
        <v>0</v>
      </c>
      <c r="W32" s="226">
        <v>0</v>
      </c>
      <c r="X32" s="88">
        <v>0</v>
      </c>
      <c r="Y32" s="97">
        <v>0</v>
      </c>
      <c r="Z32" s="87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9" customFormat="1" ht="25.5" customHeight="1" x14ac:dyDescent="0.25">
      <c r="A33" s="40"/>
      <c r="B33" s="41"/>
      <c r="C33" s="51"/>
      <c r="D33" s="95" t="s">
        <v>280</v>
      </c>
      <c r="E33" s="35" t="s">
        <v>283</v>
      </c>
      <c r="F33" s="36" t="s">
        <v>283</v>
      </c>
      <c r="G33" s="36">
        <v>2018</v>
      </c>
      <c r="H33" s="37">
        <v>2018</v>
      </c>
      <c r="I33" s="87">
        <v>1250</v>
      </c>
      <c r="J33" s="86">
        <v>0</v>
      </c>
      <c r="K33" s="97">
        <v>0</v>
      </c>
      <c r="L33" s="250">
        <v>1250</v>
      </c>
      <c r="M33" s="253">
        <v>0</v>
      </c>
      <c r="N33" s="254">
        <v>1250</v>
      </c>
      <c r="O33" s="88">
        <v>0</v>
      </c>
      <c r="P33" s="97">
        <v>0</v>
      </c>
      <c r="Q33" s="223">
        <v>0</v>
      </c>
      <c r="R33" s="88">
        <v>0</v>
      </c>
      <c r="S33" s="97">
        <v>0</v>
      </c>
      <c r="T33" s="226">
        <v>0</v>
      </c>
      <c r="U33" s="88">
        <v>0</v>
      </c>
      <c r="V33" s="97">
        <v>0</v>
      </c>
      <c r="W33" s="226">
        <v>0</v>
      </c>
      <c r="X33" s="88">
        <v>0</v>
      </c>
      <c r="Y33" s="97">
        <v>0</v>
      </c>
      <c r="Z33" s="87">
        <v>0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9" customFormat="1" ht="27.75" customHeight="1" x14ac:dyDescent="0.25">
      <c r="A34" s="40"/>
      <c r="B34" s="41"/>
      <c r="C34" s="51"/>
      <c r="D34" s="95" t="s">
        <v>281</v>
      </c>
      <c r="E34" s="35" t="s">
        <v>283</v>
      </c>
      <c r="F34" s="36" t="s">
        <v>283</v>
      </c>
      <c r="G34" s="36">
        <v>2018</v>
      </c>
      <c r="H34" s="37">
        <v>2019</v>
      </c>
      <c r="I34" s="87">
        <v>2000</v>
      </c>
      <c r="J34" s="86">
        <v>0</v>
      </c>
      <c r="K34" s="97">
        <v>0</v>
      </c>
      <c r="L34" s="283">
        <v>1000</v>
      </c>
      <c r="M34" s="253">
        <v>0</v>
      </c>
      <c r="N34" s="254">
        <v>1000</v>
      </c>
      <c r="O34" s="88">
        <v>0</v>
      </c>
      <c r="P34" s="97">
        <v>0</v>
      </c>
      <c r="Q34" s="223">
        <v>1000</v>
      </c>
      <c r="R34" s="88">
        <v>0</v>
      </c>
      <c r="S34" s="97">
        <v>0</v>
      </c>
      <c r="T34" s="226">
        <v>0</v>
      </c>
      <c r="U34" s="88">
        <v>0</v>
      </c>
      <c r="V34" s="97">
        <v>0</v>
      </c>
      <c r="W34" s="226">
        <v>0</v>
      </c>
      <c r="X34" s="88">
        <v>0</v>
      </c>
      <c r="Y34" s="97">
        <v>0</v>
      </c>
      <c r="Z34" s="87">
        <v>0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9" customFormat="1" ht="25.5" customHeight="1" thickBot="1" x14ac:dyDescent="0.3">
      <c r="A35" s="40"/>
      <c r="B35" s="41"/>
      <c r="C35" s="51"/>
      <c r="D35" s="103" t="s">
        <v>282</v>
      </c>
      <c r="E35" s="161" t="s">
        <v>283</v>
      </c>
      <c r="F35" s="153" t="s">
        <v>283</v>
      </c>
      <c r="G35" s="153">
        <v>2018</v>
      </c>
      <c r="H35" s="154">
        <v>2018</v>
      </c>
      <c r="I35" s="87">
        <v>6200</v>
      </c>
      <c r="J35" s="86">
        <v>0</v>
      </c>
      <c r="K35" s="97">
        <v>0</v>
      </c>
      <c r="L35" s="250">
        <v>6200</v>
      </c>
      <c r="M35" s="253">
        <v>0</v>
      </c>
      <c r="N35" s="254">
        <v>6200</v>
      </c>
      <c r="O35" s="88">
        <v>0</v>
      </c>
      <c r="P35" s="97">
        <v>0</v>
      </c>
      <c r="Q35" s="223">
        <v>0</v>
      </c>
      <c r="R35" s="88">
        <v>0</v>
      </c>
      <c r="S35" s="97">
        <v>0</v>
      </c>
      <c r="T35" s="226">
        <v>0</v>
      </c>
      <c r="U35" s="88">
        <v>0</v>
      </c>
      <c r="V35" s="97">
        <v>0</v>
      </c>
      <c r="W35" s="849">
        <v>0</v>
      </c>
      <c r="X35" s="88">
        <v>0</v>
      </c>
      <c r="Y35" s="97">
        <v>0</v>
      </c>
      <c r="Z35" s="87"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0" customFormat="1" ht="23.1" customHeight="1" thickBot="1" x14ac:dyDescent="0.3">
      <c r="A36" s="42"/>
      <c r="B36" s="43"/>
      <c r="C36" s="52"/>
      <c r="D36" s="984" t="s">
        <v>1</v>
      </c>
      <c r="E36" s="924"/>
      <c r="F36" s="924"/>
      <c r="G36" s="924"/>
      <c r="H36" s="925"/>
      <c r="I36" s="71">
        <f t="shared" ref="I36:Z36" si="2">SUM(I30:I35)</f>
        <v>16890</v>
      </c>
      <c r="J36" s="72">
        <f t="shared" si="2"/>
        <v>0</v>
      </c>
      <c r="K36" s="73">
        <f t="shared" si="2"/>
        <v>0</v>
      </c>
      <c r="L36" s="260">
        <f t="shared" si="2"/>
        <v>14390</v>
      </c>
      <c r="M36" s="261">
        <f t="shared" si="2"/>
        <v>0</v>
      </c>
      <c r="N36" s="262">
        <f t="shared" si="2"/>
        <v>14390</v>
      </c>
      <c r="O36" s="74">
        <f t="shared" si="2"/>
        <v>0</v>
      </c>
      <c r="P36" s="73">
        <f t="shared" si="2"/>
        <v>0</v>
      </c>
      <c r="Q36" s="857">
        <f t="shared" si="2"/>
        <v>2500</v>
      </c>
      <c r="R36" s="75">
        <f t="shared" si="2"/>
        <v>0</v>
      </c>
      <c r="S36" s="73">
        <f t="shared" si="2"/>
        <v>0</v>
      </c>
      <c r="T36" s="857">
        <f t="shared" si="2"/>
        <v>0</v>
      </c>
      <c r="U36" s="74">
        <f t="shared" si="2"/>
        <v>0</v>
      </c>
      <c r="V36" s="73">
        <f t="shared" si="2"/>
        <v>0</v>
      </c>
      <c r="W36" s="857">
        <f t="shared" si="2"/>
        <v>0</v>
      </c>
      <c r="X36" s="74">
        <f t="shared" si="2"/>
        <v>0</v>
      </c>
      <c r="Y36" s="73">
        <f t="shared" si="2"/>
        <v>0</v>
      </c>
      <c r="Z36" s="76">
        <f t="shared" si="2"/>
        <v>0</v>
      </c>
      <c r="AA36" s="91"/>
    </row>
    <row r="37" spans="1:42" s="30" customFormat="1" ht="7.5" customHeight="1" thickBot="1" x14ac:dyDescent="0.3">
      <c r="A37" s="47"/>
      <c r="B37" s="47"/>
      <c r="C37" s="47"/>
      <c r="D37" s="53"/>
      <c r="E37" s="53"/>
      <c r="F37" s="53"/>
      <c r="G37" s="53"/>
      <c r="H37" s="53"/>
      <c r="I37" s="61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62"/>
      <c r="X37" s="62"/>
      <c r="Y37" s="62"/>
      <c r="Z37" s="62"/>
    </row>
    <row r="38" spans="1:42" s="3" customFormat="1" ht="15.95" customHeight="1" x14ac:dyDescent="0.25">
      <c r="A38" s="47"/>
      <c r="B38" s="47"/>
      <c r="C38" s="47"/>
      <c r="D38" s="24" t="s">
        <v>23</v>
      </c>
      <c r="E38" s="55"/>
      <c r="F38" s="55"/>
      <c r="G38" s="55"/>
      <c r="H38" s="55"/>
      <c r="I38" s="9" t="s">
        <v>15</v>
      </c>
      <c r="J38" s="60" t="s">
        <v>42</v>
      </c>
      <c r="K38" s="16" t="s">
        <v>24</v>
      </c>
      <c r="L38" s="16"/>
      <c r="M38" s="16" t="s">
        <v>122</v>
      </c>
      <c r="N38" s="60"/>
      <c r="O38" s="18"/>
      <c r="P38" s="18"/>
      <c r="Q38" s="18"/>
      <c r="R38" s="18"/>
      <c r="S38" s="18"/>
      <c r="T38" s="18"/>
      <c r="U38" s="18"/>
      <c r="V38" s="18"/>
      <c r="W38" s="179"/>
      <c r="X38" s="174"/>
      <c r="Y38" s="180"/>
      <c r="Z38" s="162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3" customFormat="1" ht="15.95" customHeight="1" x14ac:dyDescent="0.25">
      <c r="A39" s="181"/>
      <c r="B39" s="181"/>
      <c r="C39" s="181"/>
      <c r="D39" s="12"/>
      <c r="E39" s="56"/>
      <c r="F39" s="56"/>
      <c r="G39" s="56"/>
      <c r="H39" s="56"/>
      <c r="I39" s="11" t="s">
        <v>16</v>
      </c>
      <c r="J39" s="19" t="s">
        <v>42</v>
      </c>
      <c r="K39" s="17" t="s">
        <v>25</v>
      </c>
      <c r="L39" s="17"/>
      <c r="M39" s="17" t="s">
        <v>121</v>
      </c>
      <c r="N39" s="19"/>
      <c r="O39" s="20"/>
      <c r="P39" s="20"/>
      <c r="Q39" s="20"/>
      <c r="R39" s="20"/>
      <c r="S39" s="20"/>
      <c r="T39" s="20"/>
      <c r="U39" s="20"/>
      <c r="V39" s="20"/>
      <c r="W39" s="182"/>
      <c r="X39" s="180"/>
      <c r="Y39" s="180"/>
      <c r="Z39" s="162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2" customFormat="1" ht="15.95" customHeight="1" x14ac:dyDescent="0.25">
      <c r="A40" s="44"/>
      <c r="B40" s="45"/>
      <c r="C40" s="46"/>
      <c r="D40" s="57"/>
      <c r="E40" s="38"/>
      <c r="F40" s="38"/>
      <c r="G40" s="38"/>
      <c r="H40" s="38"/>
      <c r="I40" s="11" t="s">
        <v>17</v>
      </c>
      <c r="J40" s="19" t="s">
        <v>42</v>
      </c>
      <c r="K40" s="20" t="s">
        <v>567</v>
      </c>
      <c r="L40" s="17"/>
      <c r="M40" s="19"/>
      <c r="N40" s="19"/>
      <c r="O40" s="20"/>
      <c r="P40" s="56"/>
      <c r="Q40" s="56"/>
      <c r="R40" s="56"/>
      <c r="S40" s="56"/>
      <c r="T40" s="56"/>
      <c r="U40" s="56"/>
      <c r="V40" s="56"/>
      <c r="W40" s="58"/>
      <c r="X40" s="8"/>
      <c r="Z40" s="162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2" customFormat="1" ht="15.95" customHeight="1" thickBot="1" x14ac:dyDescent="0.3">
      <c r="A41" s="3"/>
      <c r="B41" s="45"/>
      <c r="C41" s="46"/>
      <c r="D41" s="59"/>
      <c r="E41" s="31"/>
      <c r="F41" s="31"/>
      <c r="G41" s="31"/>
      <c r="H41" s="31"/>
      <c r="I41" s="10" t="s">
        <v>18</v>
      </c>
      <c r="J41" s="21" t="s">
        <v>42</v>
      </c>
      <c r="K41" s="22" t="s">
        <v>568</v>
      </c>
      <c r="L41" s="23"/>
      <c r="M41" s="21"/>
      <c r="N41" s="21"/>
      <c r="O41" s="22"/>
      <c r="P41" s="25"/>
      <c r="Q41" s="25"/>
      <c r="R41" s="25"/>
      <c r="S41" s="25"/>
      <c r="T41" s="25"/>
      <c r="U41" s="25"/>
      <c r="V41" s="25"/>
      <c r="W41" s="13"/>
      <c r="Z41" s="162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</sheetData>
  <mergeCells count="50">
    <mergeCell ref="D12:H12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A26:C27"/>
    <mergeCell ref="D27:D29"/>
    <mergeCell ref="E27:E29"/>
    <mergeCell ref="F27:F29"/>
    <mergeCell ref="Q27:Y27"/>
    <mergeCell ref="N28:N29"/>
    <mergeCell ref="O28:O29"/>
    <mergeCell ref="P28:P29"/>
    <mergeCell ref="Q28:S28"/>
    <mergeCell ref="D36:H36"/>
    <mergeCell ref="Z27:Z29"/>
    <mergeCell ref="A28:A29"/>
    <mergeCell ref="B28:B29"/>
    <mergeCell ref="C28:C29"/>
    <mergeCell ref="G28:G29"/>
    <mergeCell ref="H28:H29"/>
    <mergeCell ref="J28:J29"/>
    <mergeCell ref="K28:K29"/>
    <mergeCell ref="L28:L29"/>
    <mergeCell ref="T28:V28"/>
    <mergeCell ref="W28:Y28"/>
    <mergeCell ref="M28:M29"/>
    <mergeCell ref="G27:H27"/>
    <mergeCell ref="I27:I29"/>
    <mergeCell ref="M27:P27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zoomScale="75" zoomScaleNormal="75" workbookViewId="0">
      <selection activeCell="D1" sqref="D1:Z30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x14ac:dyDescent="0.25">
      <c r="Z1" s="65" t="s">
        <v>104</v>
      </c>
    </row>
    <row r="2" spans="1:42" ht="24.75" customHeight="1" x14ac:dyDescent="0.25">
      <c r="A2" s="5"/>
      <c r="D2" s="63" t="s">
        <v>44</v>
      </c>
      <c r="E2" s="64" t="s">
        <v>56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8" customFormat="1" ht="25.5" customHeight="1" x14ac:dyDescent="0.25">
      <c r="A7" s="48"/>
      <c r="B7" s="49"/>
      <c r="C7" s="50"/>
      <c r="D7" s="94" t="s">
        <v>284</v>
      </c>
      <c r="E7" s="32" t="s">
        <v>300</v>
      </c>
      <c r="F7" s="33" t="s">
        <v>300</v>
      </c>
      <c r="G7" s="33">
        <v>2018</v>
      </c>
      <c r="H7" s="34">
        <v>2018</v>
      </c>
      <c r="I7" s="80">
        <v>2500</v>
      </c>
      <c r="J7" s="79">
        <v>0</v>
      </c>
      <c r="K7" s="99">
        <v>0</v>
      </c>
      <c r="L7" s="294">
        <v>2500</v>
      </c>
      <c r="M7" s="251">
        <v>0</v>
      </c>
      <c r="N7" s="252">
        <v>2500</v>
      </c>
      <c r="O7" s="98">
        <v>0</v>
      </c>
      <c r="P7" s="126">
        <v>0</v>
      </c>
      <c r="Q7" s="222">
        <v>0</v>
      </c>
      <c r="R7" s="98">
        <v>0</v>
      </c>
      <c r="S7" s="126">
        <v>0</v>
      </c>
      <c r="T7" s="222">
        <v>0</v>
      </c>
      <c r="U7" s="98">
        <v>0</v>
      </c>
      <c r="V7" s="126">
        <v>0</v>
      </c>
      <c r="W7" s="222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8" customFormat="1" ht="25.5" customHeight="1" x14ac:dyDescent="0.25">
      <c r="A8" s="440"/>
      <c r="B8" s="441"/>
      <c r="C8" s="442"/>
      <c r="D8" s="94" t="s">
        <v>285</v>
      </c>
      <c r="E8" s="35" t="s">
        <v>300</v>
      </c>
      <c r="F8" s="36" t="s">
        <v>300</v>
      </c>
      <c r="G8" s="36">
        <v>2018</v>
      </c>
      <c r="H8" s="37">
        <v>2018</v>
      </c>
      <c r="I8" s="83">
        <v>2200</v>
      </c>
      <c r="J8" s="84">
        <v>0</v>
      </c>
      <c r="K8" s="93">
        <v>0</v>
      </c>
      <c r="L8" s="250">
        <v>2200</v>
      </c>
      <c r="M8" s="266">
        <v>0</v>
      </c>
      <c r="N8" s="257">
        <v>2200</v>
      </c>
      <c r="O8" s="81">
        <v>0</v>
      </c>
      <c r="P8" s="156">
        <v>0</v>
      </c>
      <c r="Q8" s="224">
        <v>0</v>
      </c>
      <c r="R8" s="81">
        <v>0</v>
      </c>
      <c r="S8" s="156">
        <v>0</v>
      </c>
      <c r="T8" s="224">
        <v>0</v>
      </c>
      <c r="U8" s="81">
        <v>0</v>
      </c>
      <c r="V8" s="156">
        <v>0</v>
      </c>
      <c r="W8" s="224">
        <v>0</v>
      </c>
      <c r="X8" s="81">
        <v>0</v>
      </c>
      <c r="Y8" s="156">
        <v>0</v>
      </c>
      <c r="Z8" s="83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8" customFormat="1" ht="25.5" customHeight="1" x14ac:dyDescent="0.25">
      <c r="A9" s="440"/>
      <c r="B9" s="441"/>
      <c r="C9" s="442"/>
      <c r="D9" s="94" t="s">
        <v>286</v>
      </c>
      <c r="E9" s="35" t="s">
        <v>300</v>
      </c>
      <c r="F9" s="36" t="s">
        <v>300</v>
      </c>
      <c r="G9" s="36">
        <v>2018</v>
      </c>
      <c r="H9" s="37">
        <v>2018</v>
      </c>
      <c r="I9" s="83">
        <v>2500</v>
      </c>
      <c r="J9" s="84">
        <v>0</v>
      </c>
      <c r="K9" s="93">
        <v>0</v>
      </c>
      <c r="L9" s="295">
        <v>2500</v>
      </c>
      <c r="M9" s="266">
        <v>0</v>
      </c>
      <c r="N9" s="257">
        <v>2500</v>
      </c>
      <c r="O9" s="81">
        <v>0</v>
      </c>
      <c r="P9" s="156">
        <v>0</v>
      </c>
      <c r="Q9" s="224">
        <v>0</v>
      </c>
      <c r="R9" s="81">
        <v>0</v>
      </c>
      <c r="S9" s="156">
        <v>0</v>
      </c>
      <c r="T9" s="224">
        <v>0</v>
      </c>
      <c r="U9" s="81">
        <v>0</v>
      </c>
      <c r="V9" s="156">
        <v>0</v>
      </c>
      <c r="W9" s="224">
        <v>0</v>
      </c>
      <c r="X9" s="81">
        <v>0</v>
      </c>
      <c r="Y9" s="156">
        <v>0</v>
      </c>
      <c r="Z9" s="83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5" customHeight="1" x14ac:dyDescent="0.25">
      <c r="A10" s="40"/>
      <c r="B10" s="41"/>
      <c r="C10" s="51"/>
      <c r="D10" s="184" t="s">
        <v>287</v>
      </c>
      <c r="E10" s="35" t="s">
        <v>300</v>
      </c>
      <c r="F10" s="36" t="s">
        <v>300</v>
      </c>
      <c r="G10" s="36">
        <v>2019</v>
      </c>
      <c r="H10" s="37">
        <v>2019</v>
      </c>
      <c r="I10" s="87">
        <v>1966</v>
      </c>
      <c r="J10" s="84">
        <v>0</v>
      </c>
      <c r="K10" s="93">
        <v>0</v>
      </c>
      <c r="L10" s="250">
        <v>0</v>
      </c>
      <c r="M10" s="266">
        <v>0</v>
      </c>
      <c r="N10" s="254">
        <v>0</v>
      </c>
      <c r="O10" s="81">
        <v>0</v>
      </c>
      <c r="P10" s="156">
        <v>0</v>
      </c>
      <c r="Q10" s="223">
        <v>1966</v>
      </c>
      <c r="R10" s="81">
        <v>0</v>
      </c>
      <c r="S10" s="156">
        <v>0</v>
      </c>
      <c r="T10" s="224">
        <v>0</v>
      </c>
      <c r="U10" s="81">
        <v>0</v>
      </c>
      <c r="V10" s="156">
        <v>0</v>
      </c>
      <c r="W10" s="224">
        <v>0</v>
      </c>
      <c r="X10" s="81">
        <v>0</v>
      </c>
      <c r="Y10" s="156">
        <v>0</v>
      </c>
      <c r="Z10" s="83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33" customHeight="1" x14ac:dyDescent="0.25">
      <c r="A11" s="40"/>
      <c r="B11" s="41"/>
      <c r="C11" s="51"/>
      <c r="D11" s="96" t="s">
        <v>288</v>
      </c>
      <c r="E11" s="35" t="s">
        <v>300</v>
      </c>
      <c r="F11" s="36" t="s">
        <v>300</v>
      </c>
      <c r="G11" s="36">
        <v>2018</v>
      </c>
      <c r="H11" s="37">
        <v>2018</v>
      </c>
      <c r="I11" s="87">
        <v>550</v>
      </c>
      <c r="J11" s="84">
        <v>0</v>
      </c>
      <c r="K11" s="93">
        <v>0</v>
      </c>
      <c r="L11" s="295">
        <v>550</v>
      </c>
      <c r="M11" s="266">
        <v>0</v>
      </c>
      <c r="N11" s="254">
        <v>550</v>
      </c>
      <c r="O11" s="81">
        <v>0</v>
      </c>
      <c r="P11" s="156">
        <v>0</v>
      </c>
      <c r="Q11" s="223">
        <v>0</v>
      </c>
      <c r="R11" s="81">
        <v>0</v>
      </c>
      <c r="S11" s="156">
        <v>0</v>
      </c>
      <c r="T11" s="224">
        <v>0</v>
      </c>
      <c r="U11" s="81">
        <v>0</v>
      </c>
      <c r="V11" s="156">
        <v>0</v>
      </c>
      <c r="W11" s="224">
        <v>0</v>
      </c>
      <c r="X11" s="81">
        <v>0</v>
      </c>
      <c r="Y11" s="156">
        <v>0</v>
      </c>
      <c r="Z11" s="83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33" customHeight="1" x14ac:dyDescent="0.25">
      <c r="A12" s="40"/>
      <c r="B12" s="41"/>
      <c r="C12" s="51"/>
      <c r="D12" s="95" t="s">
        <v>289</v>
      </c>
      <c r="E12" s="35" t="s">
        <v>300</v>
      </c>
      <c r="F12" s="36" t="s">
        <v>300</v>
      </c>
      <c r="G12" s="36">
        <v>2019</v>
      </c>
      <c r="H12" s="37">
        <v>2019</v>
      </c>
      <c r="I12" s="87">
        <v>8000</v>
      </c>
      <c r="J12" s="84">
        <v>0</v>
      </c>
      <c r="K12" s="93">
        <v>0</v>
      </c>
      <c r="L12" s="250">
        <f t="shared" ref="L12:L22" si="0">M12+N12+O12+P12</f>
        <v>0</v>
      </c>
      <c r="M12" s="266">
        <v>0</v>
      </c>
      <c r="N12" s="254">
        <v>0</v>
      </c>
      <c r="O12" s="81">
        <v>0</v>
      </c>
      <c r="P12" s="156">
        <v>0</v>
      </c>
      <c r="Q12" s="223">
        <v>8000</v>
      </c>
      <c r="R12" s="81">
        <v>0</v>
      </c>
      <c r="S12" s="156">
        <v>0</v>
      </c>
      <c r="T12" s="224">
        <v>0</v>
      </c>
      <c r="U12" s="81">
        <v>0</v>
      </c>
      <c r="V12" s="156">
        <v>0</v>
      </c>
      <c r="W12" s="224">
        <v>0</v>
      </c>
      <c r="X12" s="81">
        <v>0</v>
      </c>
      <c r="Y12" s="156">
        <v>0</v>
      </c>
      <c r="Z12" s="83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33" customHeight="1" x14ac:dyDescent="0.25">
      <c r="A13" s="40"/>
      <c r="B13" s="41"/>
      <c r="C13" s="51"/>
      <c r="D13" s="103" t="s">
        <v>290</v>
      </c>
      <c r="E13" s="35" t="s">
        <v>300</v>
      </c>
      <c r="F13" s="36" t="s">
        <v>300</v>
      </c>
      <c r="G13" s="36">
        <v>2018</v>
      </c>
      <c r="H13" s="37">
        <v>2018</v>
      </c>
      <c r="I13" s="87">
        <v>528</v>
      </c>
      <c r="J13" s="84">
        <v>0</v>
      </c>
      <c r="K13" s="93">
        <v>0</v>
      </c>
      <c r="L13" s="250">
        <v>528</v>
      </c>
      <c r="M13" s="266">
        <v>0</v>
      </c>
      <c r="N13" s="254">
        <v>528</v>
      </c>
      <c r="O13" s="81">
        <v>0</v>
      </c>
      <c r="P13" s="156">
        <v>0</v>
      </c>
      <c r="Q13" s="223">
        <v>0</v>
      </c>
      <c r="R13" s="81">
        <v>0</v>
      </c>
      <c r="S13" s="156">
        <v>0</v>
      </c>
      <c r="T13" s="224">
        <v>0</v>
      </c>
      <c r="U13" s="81">
        <v>0</v>
      </c>
      <c r="V13" s="156">
        <v>0</v>
      </c>
      <c r="W13" s="224">
        <v>0</v>
      </c>
      <c r="X13" s="81">
        <v>0</v>
      </c>
      <c r="Y13" s="156">
        <v>0</v>
      </c>
      <c r="Z13" s="83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25.5" customHeight="1" x14ac:dyDescent="0.25">
      <c r="A14" s="40"/>
      <c r="B14" s="41"/>
      <c r="C14" s="51"/>
      <c r="D14" s="282" t="s">
        <v>291</v>
      </c>
      <c r="E14" s="35" t="s">
        <v>300</v>
      </c>
      <c r="F14" s="36" t="s">
        <v>300</v>
      </c>
      <c r="G14" s="36">
        <v>2020</v>
      </c>
      <c r="H14" s="37">
        <v>2020</v>
      </c>
      <c r="I14" s="87">
        <v>2500</v>
      </c>
      <c r="J14" s="84">
        <v>0</v>
      </c>
      <c r="K14" s="93">
        <v>0</v>
      </c>
      <c r="L14" s="295">
        <f t="shared" si="0"/>
        <v>0</v>
      </c>
      <c r="M14" s="266">
        <v>0</v>
      </c>
      <c r="N14" s="254">
        <v>0</v>
      </c>
      <c r="O14" s="81">
        <v>0</v>
      </c>
      <c r="P14" s="156">
        <v>0</v>
      </c>
      <c r="Q14" s="223">
        <v>0</v>
      </c>
      <c r="R14" s="81">
        <v>0</v>
      </c>
      <c r="S14" s="156">
        <v>0</v>
      </c>
      <c r="T14" s="223">
        <v>2500</v>
      </c>
      <c r="U14" s="81">
        <v>0</v>
      </c>
      <c r="V14" s="156">
        <v>0</v>
      </c>
      <c r="W14" s="224">
        <v>0</v>
      </c>
      <c r="X14" s="81">
        <v>0</v>
      </c>
      <c r="Y14" s="156">
        <v>0</v>
      </c>
      <c r="Z14" s="83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31.5" customHeight="1" x14ac:dyDescent="0.25">
      <c r="A15" s="40"/>
      <c r="B15" s="41"/>
      <c r="C15" s="51"/>
      <c r="D15" s="103" t="s">
        <v>292</v>
      </c>
      <c r="E15" s="35" t="s">
        <v>300</v>
      </c>
      <c r="F15" s="36" t="s">
        <v>300</v>
      </c>
      <c r="G15" s="36">
        <v>2020</v>
      </c>
      <c r="H15" s="37">
        <v>2020</v>
      </c>
      <c r="I15" s="87">
        <v>6500</v>
      </c>
      <c r="J15" s="84">
        <v>0</v>
      </c>
      <c r="K15" s="93">
        <v>0</v>
      </c>
      <c r="L15" s="250">
        <f t="shared" si="0"/>
        <v>0</v>
      </c>
      <c r="M15" s="266">
        <v>0</v>
      </c>
      <c r="N15" s="254">
        <v>0</v>
      </c>
      <c r="O15" s="81">
        <v>0</v>
      </c>
      <c r="P15" s="156">
        <v>0</v>
      </c>
      <c r="Q15" s="223">
        <v>0</v>
      </c>
      <c r="R15" s="81">
        <v>0</v>
      </c>
      <c r="S15" s="156">
        <v>0</v>
      </c>
      <c r="T15" s="223">
        <v>6500</v>
      </c>
      <c r="U15" s="81">
        <v>0</v>
      </c>
      <c r="V15" s="156">
        <v>0</v>
      </c>
      <c r="W15" s="224">
        <v>0</v>
      </c>
      <c r="X15" s="81">
        <v>0</v>
      </c>
      <c r="Y15" s="156">
        <v>0</v>
      </c>
      <c r="Z15" s="83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25.5" customHeight="1" x14ac:dyDescent="0.25">
      <c r="A16" s="40"/>
      <c r="B16" s="41"/>
      <c r="C16" s="51"/>
      <c r="D16" s="282" t="s">
        <v>293</v>
      </c>
      <c r="E16" s="35" t="s">
        <v>300</v>
      </c>
      <c r="F16" s="36" t="s">
        <v>300</v>
      </c>
      <c r="G16" s="36">
        <v>2020</v>
      </c>
      <c r="H16" s="37">
        <v>2020</v>
      </c>
      <c r="I16" s="87">
        <v>5000</v>
      </c>
      <c r="J16" s="84">
        <v>0</v>
      </c>
      <c r="K16" s="93">
        <v>0</v>
      </c>
      <c r="L16" s="295">
        <f t="shared" si="0"/>
        <v>0</v>
      </c>
      <c r="M16" s="266">
        <v>0</v>
      </c>
      <c r="N16" s="254">
        <v>0</v>
      </c>
      <c r="O16" s="81">
        <v>0</v>
      </c>
      <c r="P16" s="156">
        <v>0</v>
      </c>
      <c r="Q16" s="223">
        <v>0</v>
      </c>
      <c r="R16" s="81">
        <v>0</v>
      </c>
      <c r="S16" s="156">
        <v>0</v>
      </c>
      <c r="T16" s="223">
        <v>5000</v>
      </c>
      <c r="U16" s="81">
        <v>0</v>
      </c>
      <c r="V16" s="156">
        <v>0</v>
      </c>
      <c r="W16" s="224">
        <v>0</v>
      </c>
      <c r="X16" s="81">
        <v>0</v>
      </c>
      <c r="Y16" s="156">
        <v>0</v>
      </c>
      <c r="Z16" s="83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29" customFormat="1" ht="25.5" customHeight="1" x14ac:dyDescent="0.25">
      <c r="A17" s="40"/>
      <c r="B17" s="41"/>
      <c r="C17" s="51"/>
      <c r="D17" s="103" t="s">
        <v>294</v>
      </c>
      <c r="E17" s="35" t="s">
        <v>300</v>
      </c>
      <c r="F17" s="36" t="s">
        <v>300</v>
      </c>
      <c r="G17" s="36">
        <v>2020</v>
      </c>
      <c r="H17" s="37">
        <v>2020</v>
      </c>
      <c r="I17" s="87">
        <v>2000</v>
      </c>
      <c r="J17" s="84">
        <v>0</v>
      </c>
      <c r="K17" s="93">
        <v>0</v>
      </c>
      <c r="L17" s="250">
        <f t="shared" si="0"/>
        <v>0</v>
      </c>
      <c r="M17" s="266">
        <v>0</v>
      </c>
      <c r="N17" s="254">
        <v>0</v>
      </c>
      <c r="O17" s="81">
        <v>0</v>
      </c>
      <c r="P17" s="156">
        <v>0</v>
      </c>
      <c r="Q17" s="223">
        <v>0</v>
      </c>
      <c r="R17" s="81">
        <v>0</v>
      </c>
      <c r="S17" s="156">
        <v>0</v>
      </c>
      <c r="T17" s="223">
        <v>2000</v>
      </c>
      <c r="U17" s="81">
        <v>0</v>
      </c>
      <c r="V17" s="156">
        <v>0</v>
      </c>
      <c r="W17" s="224">
        <v>0</v>
      </c>
      <c r="X17" s="81">
        <v>0</v>
      </c>
      <c r="Y17" s="156">
        <v>0</v>
      </c>
      <c r="Z17" s="83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29" customFormat="1" ht="30.75" customHeight="1" x14ac:dyDescent="0.25">
      <c r="A18" s="40"/>
      <c r="B18" s="41"/>
      <c r="C18" s="51"/>
      <c r="D18" s="282" t="s">
        <v>295</v>
      </c>
      <c r="E18" s="35" t="s">
        <v>300</v>
      </c>
      <c r="F18" s="36" t="s">
        <v>300</v>
      </c>
      <c r="G18" s="36">
        <v>2021</v>
      </c>
      <c r="H18" s="37">
        <v>2021</v>
      </c>
      <c r="I18" s="87">
        <v>3000</v>
      </c>
      <c r="J18" s="84">
        <v>0</v>
      </c>
      <c r="K18" s="93">
        <v>0</v>
      </c>
      <c r="L18" s="295">
        <f t="shared" si="0"/>
        <v>0</v>
      </c>
      <c r="M18" s="266">
        <v>0</v>
      </c>
      <c r="N18" s="254">
        <v>0</v>
      </c>
      <c r="O18" s="81">
        <v>0</v>
      </c>
      <c r="P18" s="156">
        <v>0</v>
      </c>
      <c r="Q18" s="223">
        <v>0</v>
      </c>
      <c r="R18" s="81">
        <v>0</v>
      </c>
      <c r="S18" s="156">
        <v>0</v>
      </c>
      <c r="T18" s="223">
        <v>0</v>
      </c>
      <c r="U18" s="81">
        <v>0</v>
      </c>
      <c r="V18" s="156">
        <v>0</v>
      </c>
      <c r="W18" s="223">
        <v>3000</v>
      </c>
      <c r="X18" s="81">
        <v>0</v>
      </c>
      <c r="Y18" s="156">
        <v>0</v>
      </c>
      <c r="Z18" s="83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29" customFormat="1" ht="25.5" customHeight="1" x14ac:dyDescent="0.25">
      <c r="A19" s="40"/>
      <c r="B19" s="41"/>
      <c r="C19" s="51"/>
      <c r="D19" s="157" t="s">
        <v>296</v>
      </c>
      <c r="E19" s="35" t="s">
        <v>300</v>
      </c>
      <c r="F19" s="36" t="s">
        <v>300</v>
      </c>
      <c r="G19" s="36">
        <v>2021</v>
      </c>
      <c r="H19" s="37">
        <v>2021</v>
      </c>
      <c r="I19" s="87">
        <v>9233</v>
      </c>
      <c r="J19" s="84">
        <v>0</v>
      </c>
      <c r="K19" s="93">
        <v>0</v>
      </c>
      <c r="L19" s="250">
        <f t="shared" si="0"/>
        <v>0</v>
      </c>
      <c r="M19" s="266">
        <v>0</v>
      </c>
      <c r="N19" s="254">
        <v>0</v>
      </c>
      <c r="O19" s="81">
        <v>0</v>
      </c>
      <c r="P19" s="156">
        <v>0</v>
      </c>
      <c r="Q19" s="223">
        <v>0</v>
      </c>
      <c r="R19" s="81">
        <v>0</v>
      </c>
      <c r="S19" s="156">
        <v>0</v>
      </c>
      <c r="T19" s="223">
        <v>0</v>
      </c>
      <c r="U19" s="81">
        <v>0</v>
      </c>
      <c r="V19" s="156">
        <v>0</v>
      </c>
      <c r="W19" s="223">
        <v>9233</v>
      </c>
      <c r="X19" s="81">
        <v>0</v>
      </c>
      <c r="Y19" s="156">
        <v>0</v>
      </c>
      <c r="Z19" s="83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29" customFormat="1" ht="25.5" customHeight="1" x14ac:dyDescent="0.25">
      <c r="A20" s="40"/>
      <c r="B20" s="41"/>
      <c r="C20" s="51"/>
      <c r="D20" s="160" t="s">
        <v>297</v>
      </c>
      <c r="E20" s="35" t="s">
        <v>300</v>
      </c>
      <c r="F20" s="36" t="s">
        <v>300</v>
      </c>
      <c r="G20" s="36">
        <v>2021</v>
      </c>
      <c r="H20" s="37">
        <v>2021</v>
      </c>
      <c r="I20" s="87">
        <v>1000</v>
      </c>
      <c r="J20" s="84">
        <v>0</v>
      </c>
      <c r="K20" s="93">
        <v>0</v>
      </c>
      <c r="L20" s="295">
        <f t="shared" si="0"/>
        <v>0</v>
      </c>
      <c r="M20" s="266">
        <v>0</v>
      </c>
      <c r="N20" s="254">
        <v>0</v>
      </c>
      <c r="O20" s="81">
        <v>0</v>
      </c>
      <c r="P20" s="156">
        <v>0</v>
      </c>
      <c r="Q20" s="223">
        <v>0</v>
      </c>
      <c r="R20" s="81">
        <v>0</v>
      </c>
      <c r="S20" s="156">
        <v>0</v>
      </c>
      <c r="T20" s="223">
        <v>0</v>
      </c>
      <c r="U20" s="81">
        <v>0</v>
      </c>
      <c r="V20" s="156">
        <v>0</v>
      </c>
      <c r="W20" s="223">
        <v>1000</v>
      </c>
      <c r="X20" s="81">
        <v>0</v>
      </c>
      <c r="Y20" s="156">
        <v>0</v>
      </c>
      <c r="Z20" s="83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29" customFormat="1" ht="25.5" customHeight="1" x14ac:dyDescent="0.25">
      <c r="A21" s="40"/>
      <c r="B21" s="41"/>
      <c r="C21" s="51"/>
      <c r="D21" s="95" t="s">
        <v>298</v>
      </c>
      <c r="E21" s="35" t="s">
        <v>300</v>
      </c>
      <c r="F21" s="36" t="s">
        <v>300</v>
      </c>
      <c r="G21" s="36">
        <v>2021</v>
      </c>
      <c r="H21" s="37">
        <v>2021</v>
      </c>
      <c r="I21" s="87">
        <v>1500</v>
      </c>
      <c r="J21" s="84">
        <v>0</v>
      </c>
      <c r="K21" s="93">
        <v>0</v>
      </c>
      <c r="L21" s="250">
        <f t="shared" si="0"/>
        <v>0</v>
      </c>
      <c r="M21" s="266">
        <v>0</v>
      </c>
      <c r="N21" s="254">
        <v>0</v>
      </c>
      <c r="O21" s="81">
        <v>0</v>
      </c>
      <c r="P21" s="156">
        <v>0</v>
      </c>
      <c r="Q21" s="223">
        <v>0</v>
      </c>
      <c r="R21" s="81">
        <v>0</v>
      </c>
      <c r="S21" s="156">
        <v>0</v>
      </c>
      <c r="T21" s="223">
        <v>0</v>
      </c>
      <c r="U21" s="81">
        <v>0</v>
      </c>
      <c r="V21" s="156">
        <v>0</v>
      </c>
      <c r="W21" s="223">
        <v>1500</v>
      </c>
      <c r="X21" s="81">
        <v>0</v>
      </c>
      <c r="Y21" s="156">
        <v>0</v>
      </c>
      <c r="Z21" s="83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29" customFormat="1" ht="25.5" customHeight="1" thickBot="1" x14ac:dyDescent="0.3">
      <c r="A22" s="40"/>
      <c r="B22" s="41"/>
      <c r="C22" s="51"/>
      <c r="D22" s="95" t="s">
        <v>299</v>
      </c>
      <c r="E22" s="161" t="s">
        <v>300</v>
      </c>
      <c r="F22" s="153" t="s">
        <v>300</v>
      </c>
      <c r="G22" s="153">
        <v>2021</v>
      </c>
      <c r="H22" s="154">
        <v>2021</v>
      </c>
      <c r="I22" s="87">
        <v>12000</v>
      </c>
      <c r="J22" s="84">
        <v>0</v>
      </c>
      <c r="K22" s="93">
        <v>0</v>
      </c>
      <c r="L22" s="295">
        <f t="shared" si="0"/>
        <v>0</v>
      </c>
      <c r="M22" s="253">
        <v>0</v>
      </c>
      <c r="N22" s="254">
        <v>0</v>
      </c>
      <c r="O22" s="81">
        <v>0</v>
      </c>
      <c r="P22" s="156">
        <v>0</v>
      </c>
      <c r="Q22" s="223">
        <v>0</v>
      </c>
      <c r="R22" s="81">
        <v>0</v>
      </c>
      <c r="S22" s="156">
        <v>0</v>
      </c>
      <c r="T22" s="223">
        <v>0</v>
      </c>
      <c r="U22" s="81">
        <v>0</v>
      </c>
      <c r="V22" s="156">
        <v>0</v>
      </c>
      <c r="W22" s="223">
        <v>12000</v>
      </c>
      <c r="X22" s="81">
        <v>0</v>
      </c>
      <c r="Y22" s="156">
        <v>0</v>
      </c>
      <c r="Z22" s="83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0" customFormat="1" ht="23.1" customHeight="1" thickBot="1" x14ac:dyDescent="0.3">
      <c r="A23" s="42"/>
      <c r="B23" s="43"/>
      <c r="C23" s="52"/>
      <c r="D23" s="984" t="s">
        <v>1</v>
      </c>
      <c r="E23" s="924"/>
      <c r="F23" s="924"/>
      <c r="G23" s="924"/>
      <c r="H23" s="925"/>
      <c r="I23" s="71">
        <f t="shared" ref="I23:Z23" si="1">SUM(I7:I22)</f>
        <v>60977</v>
      </c>
      <c r="J23" s="72">
        <f t="shared" si="1"/>
        <v>0</v>
      </c>
      <c r="K23" s="73">
        <f t="shared" si="1"/>
        <v>0</v>
      </c>
      <c r="L23" s="260">
        <f t="shared" si="1"/>
        <v>8278</v>
      </c>
      <c r="M23" s="261">
        <f t="shared" si="1"/>
        <v>0</v>
      </c>
      <c r="N23" s="262">
        <f t="shared" si="1"/>
        <v>8278</v>
      </c>
      <c r="O23" s="74">
        <f t="shared" si="1"/>
        <v>0</v>
      </c>
      <c r="P23" s="73">
        <f t="shared" si="1"/>
        <v>0</v>
      </c>
      <c r="Q23" s="857">
        <f t="shared" si="1"/>
        <v>9966</v>
      </c>
      <c r="R23" s="75">
        <f t="shared" si="1"/>
        <v>0</v>
      </c>
      <c r="S23" s="73">
        <f t="shared" si="1"/>
        <v>0</v>
      </c>
      <c r="T23" s="857">
        <f t="shared" si="1"/>
        <v>16000</v>
      </c>
      <c r="U23" s="74">
        <f t="shared" si="1"/>
        <v>0</v>
      </c>
      <c r="V23" s="73">
        <f t="shared" si="1"/>
        <v>0</v>
      </c>
      <c r="W23" s="857">
        <f t="shared" si="1"/>
        <v>26733</v>
      </c>
      <c r="X23" s="74">
        <f t="shared" si="1"/>
        <v>0</v>
      </c>
      <c r="Y23" s="73">
        <f t="shared" si="1"/>
        <v>0</v>
      </c>
      <c r="Z23" s="76">
        <f t="shared" si="1"/>
        <v>0</v>
      </c>
      <c r="AA23" s="91"/>
    </row>
    <row r="24" spans="1:42" s="30" customFormat="1" ht="7.5" customHeight="1" x14ac:dyDescent="0.25">
      <c r="A24" s="47"/>
      <c r="B24" s="47"/>
      <c r="C24" s="47"/>
      <c r="D24" s="53"/>
      <c r="E24" s="53"/>
      <c r="F24" s="53"/>
      <c r="G24" s="53"/>
      <c r="H24" s="53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62"/>
      <c r="X24" s="62"/>
      <c r="Y24" s="62"/>
      <c r="Z24" s="62"/>
    </row>
    <row r="25" spans="1:42" ht="9" customHeight="1" x14ac:dyDescent="0.2"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</row>
    <row r="26" spans="1:42" s="30" customFormat="1" ht="7.5" customHeight="1" thickBot="1" x14ac:dyDescent="0.3">
      <c r="A26" s="47"/>
      <c r="B26" s="47"/>
      <c r="C26" s="47"/>
      <c r="D26" s="166"/>
      <c r="E26" s="166"/>
      <c r="F26" s="166"/>
      <c r="G26" s="166"/>
      <c r="H26" s="166"/>
      <c r="I26" s="167"/>
      <c r="J26" s="845"/>
      <c r="K26" s="845"/>
      <c r="L26" s="845"/>
      <c r="M26" s="845"/>
      <c r="N26" s="845"/>
      <c r="O26" s="845"/>
      <c r="P26" s="845"/>
      <c r="Q26" s="845"/>
      <c r="R26" s="845"/>
      <c r="S26" s="845"/>
      <c r="T26" s="845"/>
      <c r="U26" s="845"/>
      <c r="V26" s="845"/>
      <c r="W26" s="62"/>
      <c r="X26" s="62"/>
      <c r="Y26" s="62"/>
      <c r="Z26" s="62"/>
    </row>
    <row r="27" spans="1:42" s="3" customFormat="1" ht="15.95" customHeight="1" x14ac:dyDescent="0.25">
      <c r="A27" s="47"/>
      <c r="B27" s="47"/>
      <c r="C27" s="47"/>
      <c r="D27" s="24" t="s">
        <v>23</v>
      </c>
      <c r="E27" s="55"/>
      <c r="F27" s="55"/>
      <c r="G27" s="55"/>
      <c r="H27" s="55"/>
      <c r="I27" s="9" t="s">
        <v>15</v>
      </c>
      <c r="J27" s="60" t="s">
        <v>42</v>
      </c>
      <c r="K27" s="16" t="s">
        <v>24</v>
      </c>
      <c r="L27" s="16"/>
      <c r="M27" s="16" t="s">
        <v>122</v>
      </c>
      <c r="N27" s="60"/>
      <c r="O27" s="18"/>
      <c r="P27" s="18"/>
      <c r="Q27" s="18"/>
      <c r="R27" s="18"/>
      <c r="S27" s="18"/>
      <c r="T27" s="18"/>
      <c r="U27" s="18"/>
      <c r="V27" s="18"/>
      <c r="W27" s="179"/>
      <c r="X27" s="174"/>
      <c r="Y27" s="180"/>
      <c r="Z27" s="162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3" customFormat="1" ht="15.95" customHeight="1" x14ac:dyDescent="0.25">
      <c r="A28" s="181"/>
      <c r="B28" s="181"/>
      <c r="C28" s="181"/>
      <c r="D28" s="12"/>
      <c r="E28" s="56"/>
      <c r="F28" s="56"/>
      <c r="G28" s="56"/>
      <c r="H28" s="56"/>
      <c r="I28" s="11" t="s">
        <v>16</v>
      </c>
      <c r="J28" s="19" t="s">
        <v>42</v>
      </c>
      <c r="K28" s="17" t="s">
        <v>25</v>
      </c>
      <c r="L28" s="17"/>
      <c r="M28" s="17" t="s">
        <v>121</v>
      </c>
      <c r="N28" s="19"/>
      <c r="O28" s="20"/>
      <c r="P28" s="20"/>
      <c r="Q28" s="20"/>
      <c r="R28" s="20"/>
      <c r="S28" s="20"/>
      <c r="T28" s="20"/>
      <c r="U28" s="20"/>
      <c r="V28" s="20"/>
      <c r="W28" s="182"/>
      <c r="X28" s="180"/>
      <c r="Y28" s="180"/>
      <c r="Z28" s="162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" customFormat="1" ht="15.95" customHeight="1" x14ac:dyDescent="0.25">
      <c r="A29" s="44"/>
      <c r="B29" s="45"/>
      <c r="C29" s="46"/>
      <c r="D29" s="57"/>
      <c r="E29" s="38"/>
      <c r="F29" s="38"/>
      <c r="G29" s="38"/>
      <c r="H29" s="38"/>
      <c r="I29" s="11" t="s">
        <v>17</v>
      </c>
      <c r="J29" s="19" t="s">
        <v>42</v>
      </c>
      <c r="K29" s="20" t="s">
        <v>567</v>
      </c>
      <c r="L29" s="17"/>
      <c r="M29" s="19"/>
      <c r="N29" s="19"/>
      <c r="O29" s="20"/>
      <c r="P29" s="56"/>
      <c r="Q29" s="56"/>
      <c r="R29" s="56"/>
      <c r="S29" s="56"/>
      <c r="T29" s="56"/>
      <c r="U29" s="56"/>
      <c r="V29" s="56"/>
      <c r="W29" s="58"/>
      <c r="X29" s="8"/>
      <c r="Z29" s="162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" customFormat="1" ht="15.95" customHeight="1" thickBot="1" x14ac:dyDescent="0.3">
      <c r="A30" s="3"/>
      <c r="B30" s="45"/>
      <c r="C30" s="46"/>
      <c r="D30" s="59"/>
      <c r="E30" s="31"/>
      <c r="F30" s="31"/>
      <c r="G30" s="31"/>
      <c r="H30" s="31"/>
      <c r="I30" s="10" t="s">
        <v>18</v>
      </c>
      <c r="J30" s="21" t="s">
        <v>42</v>
      </c>
      <c r="K30" s="22" t="s">
        <v>568</v>
      </c>
      <c r="L30" s="23"/>
      <c r="M30" s="21"/>
      <c r="N30" s="21"/>
      <c r="O30" s="22"/>
      <c r="P30" s="25"/>
      <c r="Q30" s="25"/>
      <c r="R30" s="25"/>
      <c r="S30" s="25"/>
      <c r="T30" s="25"/>
      <c r="U30" s="25"/>
      <c r="V30" s="25"/>
      <c r="W30" s="13"/>
      <c r="Z30" s="162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</sheetData>
  <mergeCells count="25">
    <mergeCell ref="M4:P4"/>
    <mergeCell ref="Q4:Y4"/>
    <mergeCell ref="Z4:Z6"/>
    <mergeCell ref="A5:A6"/>
    <mergeCell ref="B5:B6"/>
    <mergeCell ref="C5:C6"/>
    <mergeCell ref="G5:G6"/>
    <mergeCell ref="H5:H6"/>
    <mergeCell ref="J5:J6"/>
    <mergeCell ref="K5:K6"/>
    <mergeCell ref="A3:C4"/>
    <mergeCell ref="D4:D6"/>
    <mergeCell ref="E4:E6"/>
    <mergeCell ref="F4:F6"/>
    <mergeCell ref="G4:H4"/>
    <mergeCell ref="I4:I6"/>
    <mergeCell ref="Q5:S5"/>
    <mergeCell ref="T5:V5"/>
    <mergeCell ref="W5:Y5"/>
    <mergeCell ref="D23:H23"/>
    <mergeCell ref="L5:L6"/>
    <mergeCell ref="M5:M6"/>
    <mergeCell ref="N5:N6"/>
    <mergeCell ref="O5:O6"/>
    <mergeCell ref="P5:P6"/>
  </mergeCells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3"/>
  <sheetViews>
    <sheetView topLeftCell="A5" zoomScale="75" zoomScaleNormal="75" workbookViewId="0">
      <selection activeCell="D1" sqref="D1:Z33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x14ac:dyDescent="0.25">
      <c r="Z1" s="65" t="s">
        <v>105</v>
      </c>
    </row>
    <row r="2" spans="1:42" ht="24.75" customHeight="1" x14ac:dyDescent="0.25">
      <c r="A2" s="5"/>
      <c r="D2" s="63" t="s">
        <v>44</v>
      </c>
      <c r="E2" s="64" t="s">
        <v>57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448" customFormat="1" ht="34.5" customHeight="1" x14ac:dyDescent="0.25">
      <c r="A7" s="443">
        <v>3612</v>
      </c>
      <c r="B7" s="443"/>
      <c r="C7" s="472"/>
      <c r="D7" s="473" t="s">
        <v>301</v>
      </c>
      <c r="E7" s="444" t="s">
        <v>302</v>
      </c>
      <c r="F7" s="445" t="s">
        <v>302</v>
      </c>
      <c r="G7" s="445">
        <v>2017</v>
      </c>
      <c r="H7" s="446">
        <v>2018</v>
      </c>
      <c r="I7" s="453">
        <f t="shared" ref="I7:I27" si="0">J7+K7+L7+SUM(Q7:Z7)</f>
        <v>6327</v>
      </c>
      <c r="J7" s="454">
        <v>119</v>
      </c>
      <c r="K7" s="455">
        <v>279</v>
      </c>
      <c r="L7" s="456">
        <f>M7+N7+O7+P7</f>
        <v>5929</v>
      </c>
      <c r="M7" s="457">
        <v>0</v>
      </c>
      <c r="N7" s="458">
        <v>3158</v>
      </c>
      <c r="O7" s="459">
        <v>2376</v>
      </c>
      <c r="P7" s="455">
        <v>395</v>
      </c>
      <c r="Q7" s="460">
        <v>0</v>
      </c>
      <c r="R7" s="459">
        <v>0</v>
      </c>
      <c r="S7" s="455">
        <v>0</v>
      </c>
      <c r="T7" s="460">
        <v>0</v>
      </c>
      <c r="U7" s="459">
        <v>0</v>
      </c>
      <c r="V7" s="455">
        <v>0</v>
      </c>
      <c r="W7" s="460">
        <v>0</v>
      </c>
      <c r="X7" s="459">
        <v>0</v>
      </c>
      <c r="Y7" s="455">
        <v>0</v>
      </c>
      <c r="Z7" s="461">
        <v>0</v>
      </c>
      <c r="AA7" s="447"/>
      <c r="AB7" s="447"/>
      <c r="AC7" s="447"/>
      <c r="AD7" s="447"/>
      <c r="AE7" s="447"/>
      <c r="AF7" s="447"/>
      <c r="AG7" s="447"/>
      <c r="AH7" s="447"/>
      <c r="AI7" s="447"/>
      <c r="AJ7" s="447"/>
      <c r="AK7" s="447"/>
      <c r="AL7" s="447"/>
      <c r="AM7" s="447"/>
      <c r="AN7" s="447"/>
      <c r="AO7" s="447"/>
      <c r="AP7" s="447"/>
    </row>
    <row r="8" spans="1:42" s="452" customFormat="1" ht="25.5" customHeight="1" x14ac:dyDescent="0.25">
      <c r="A8" s="443">
        <v>2219</v>
      </c>
      <c r="B8" s="443"/>
      <c r="C8" s="472"/>
      <c r="D8" s="474" t="s">
        <v>303</v>
      </c>
      <c r="E8" s="449" t="s">
        <v>302</v>
      </c>
      <c r="F8" s="450" t="s">
        <v>302</v>
      </c>
      <c r="G8" s="450">
        <v>2017</v>
      </c>
      <c r="H8" s="451">
        <v>2018</v>
      </c>
      <c r="I8" s="462">
        <f t="shared" si="0"/>
        <v>2278</v>
      </c>
      <c r="J8" s="463">
        <v>0</v>
      </c>
      <c r="K8" s="464">
        <v>278</v>
      </c>
      <c r="L8" s="465">
        <f t="shared" ref="L8:L27" si="1">M8+N8+O8+P8</f>
        <v>2000</v>
      </c>
      <c r="M8" s="466">
        <v>0</v>
      </c>
      <c r="N8" s="467">
        <v>1800</v>
      </c>
      <c r="O8" s="468">
        <v>0</v>
      </c>
      <c r="P8" s="464">
        <v>200</v>
      </c>
      <c r="Q8" s="469">
        <v>0</v>
      </c>
      <c r="R8" s="468">
        <v>0</v>
      </c>
      <c r="S8" s="464">
        <v>0</v>
      </c>
      <c r="T8" s="469">
        <v>0</v>
      </c>
      <c r="U8" s="468">
        <v>0</v>
      </c>
      <c r="V8" s="464">
        <v>0</v>
      </c>
      <c r="W8" s="469">
        <v>0</v>
      </c>
      <c r="X8" s="468">
        <v>0</v>
      </c>
      <c r="Y8" s="464">
        <v>0</v>
      </c>
      <c r="Z8" s="470">
        <v>0</v>
      </c>
      <c r="AA8" s="447"/>
      <c r="AB8" s="447"/>
      <c r="AC8" s="447"/>
      <c r="AD8" s="447"/>
      <c r="AE8" s="447"/>
      <c r="AF8" s="447"/>
      <c r="AG8" s="447"/>
      <c r="AH8" s="447"/>
      <c r="AI8" s="447"/>
      <c r="AJ8" s="447"/>
      <c r="AK8" s="447"/>
      <c r="AL8" s="447"/>
      <c r="AM8" s="447"/>
      <c r="AN8" s="447"/>
      <c r="AO8" s="447"/>
      <c r="AP8" s="447"/>
    </row>
    <row r="9" spans="1:42" s="452" customFormat="1" ht="31.5" customHeight="1" x14ac:dyDescent="0.25">
      <c r="A9" s="443">
        <v>3429</v>
      </c>
      <c r="B9" s="443"/>
      <c r="C9" s="472"/>
      <c r="D9" s="475" t="s">
        <v>304</v>
      </c>
      <c r="E9" s="449" t="s">
        <v>302</v>
      </c>
      <c r="F9" s="450" t="s">
        <v>302</v>
      </c>
      <c r="G9" s="450">
        <v>2007</v>
      </c>
      <c r="H9" s="451">
        <v>2018</v>
      </c>
      <c r="I9" s="462">
        <f t="shared" si="0"/>
        <v>19200</v>
      </c>
      <c r="J9" s="463">
        <v>1500</v>
      </c>
      <c r="K9" s="464">
        <v>0</v>
      </c>
      <c r="L9" s="465">
        <f t="shared" si="1"/>
        <v>17700</v>
      </c>
      <c r="M9" s="466">
        <v>0</v>
      </c>
      <c r="N9" s="467">
        <v>2000</v>
      </c>
      <c r="O9" s="468">
        <v>15500</v>
      </c>
      <c r="P9" s="464">
        <v>200</v>
      </c>
      <c r="Q9" s="469">
        <v>0</v>
      </c>
      <c r="R9" s="468">
        <v>0</v>
      </c>
      <c r="S9" s="464">
        <v>0</v>
      </c>
      <c r="T9" s="469">
        <v>0</v>
      </c>
      <c r="U9" s="468">
        <v>0</v>
      </c>
      <c r="V9" s="464">
        <v>0</v>
      </c>
      <c r="W9" s="469">
        <v>0</v>
      </c>
      <c r="X9" s="468">
        <v>0</v>
      </c>
      <c r="Y9" s="464">
        <v>0</v>
      </c>
      <c r="Z9" s="470">
        <v>0</v>
      </c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47"/>
      <c r="AO9" s="447"/>
      <c r="AP9" s="447"/>
    </row>
    <row r="10" spans="1:42" s="452" customFormat="1" ht="31.5" customHeight="1" x14ac:dyDescent="0.25">
      <c r="A10" s="443">
        <v>3412</v>
      </c>
      <c r="B10" s="443"/>
      <c r="C10" s="472"/>
      <c r="D10" s="476" t="s">
        <v>305</v>
      </c>
      <c r="E10" s="449" t="s">
        <v>302</v>
      </c>
      <c r="F10" s="450" t="s">
        <v>302</v>
      </c>
      <c r="G10" s="450">
        <v>2017</v>
      </c>
      <c r="H10" s="451">
        <v>2019</v>
      </c>
      <c r="I10" s="462">
        <f t="shared" si="0"/>
        <v>4000</v>
      </c>
      <c r="J10" s="463">
        <v>0</v>
      </c>
      <c r="K10" s="464">
        <v>0</v>
      </c>
      <c r="L10" s="465">
        <f t="shared" si="1"/>
        <v>1800</v>
      </c>
      <c r="M10" s="466">
        <v>0</v>
      </c>
      <c r="N10" s="467">
        <v>1400</v>
      </c>
      <c r="O10" s="468">
        <v>0</v>
      </c>
      <c r="P10" s="464">
        <v>400</v>
      </c>
      <c r="Q10" s="469">
        <v>2000</v>
      </c>
      <c r="R10" s="468">
        <v>0</v>
      </c>
      <c r="S10" s="464">
        <v>200</v>
      </c>
      <c r="T10" s="469">
        <v>0</v>
      </c>
      <c r="U10" s="468">
        <v>0</v>
      </c>
      <c r="V10" s="464">
        <v>0</v>
      </c>
      <c r="W10" s="469">
        <v>0</v>
      </c>
      <c r="X10" s="468">
        <v>0</v>
      </c>
      <c r="Y10" s="464">
        <v>0</v>
      </c>
      <c r="Z10" s="470">
        <v>0</v>
      </c>
      <c r="AA10" s="447"/>
      <c r="AB10" s="447"/>
      <c r="AC10" s="447"/>
      <c r="AD10" s="447"/>
      <c r="AE10" s="447"/>
      <c r="AF10" s="447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</row>
    <row r="11" spans="1:42" s="452" customFormat="1" ht="25.5" customHeight="1" x14ac:dyDescent="0.25">
      <c r="A11" s="443">
        <v>3639</v>
      </c>
      <c r="B11" s="443"/>
      <c r="C11" s="472"/>
      <c r="D11" s="477" t="s">
        <v>306</v>
      </c>
      <c r="E11" s="449" t="s">
        <v>302</v>
      </c>
      <c r="F11" s="450" t="s">
        <v>302</v>
      </c>
      <c r="G11" s="450">
        <v>2017</v>
      </c>
      <c r="H11" s="451">
        <v>2018</v>
      </c>
      <c r="I11" s="462">
        <f t="shared" si="0"/>
        <v>6474</v>
      </c>
      <c r="J11" s="463">
        <v>0</v>
      </c>
      <c r="K11" s="464">
        <v>424</v>
      </c>
      <c r="L11" s="465">
        <f t="shared" si="1"/>
        <v>6050</v>
      </c>
      <c r="M11" s="466">
        <v>0</v>
      </c>
      <c r="N11" s="467">
        <v>5400</v>
      </c>
      <c r="O11" s="468">
        <v>0</v>
      </c>
      <c r="P11" s="464">
        <v>650</v>
      </c>
      <c r="Q11" s="469">
        <v>0</v>
      </c>
      <c r="R11" s="468">
        <v>0</v>
      </c>
      <c r="S11" s="464">
        <v>0</v>
      </c>
      <c r="T11" s="469">
        <v>0</v>
      </c>
      <c r="U11" s="468">
        <v>0</v>
      </c>
      <c r="V11" s="464">
        <v>0</v>
      </c>
      <c r="W11" s="469">
        <v>0</v>
      </c>
      <c r="X11" s="468">
        <v>0</v>
      </c>
      <c r="Y11" s="464">
        <v>0</v>
      </c>
      <c r="Z11" s="470">
        <v>0</v>
      </c>
      <c r="AA11" s="447"/>
      <c r="AB11" s="447"/>
      <c r="AC11" s="447"/>
      <c r="AD11" s="447"/>
      <c r="AE11" s="447"/>
      <c r="AF11" s="447"/>
      <c r="AG11" s="447"/>
      <c r="AH11" s="447"/>
      <c r="AI11" s="447"/>
      <c r="AJ11" s="447"/>
      <c r="AK11" s="447"/>
      <c r="AL11" s="447"/>
      <c r="AM11" s="447"/>
      <c r="AN11" s="447"/>
      <c r="AO11" s="447"/>
      <c r="AP11" s="447"/>
    </row>
    <row r="12" spans="1:42" s="452" customFormat="1" ht="31.5" customHeight="1" x14ac:dyDescent="0.25">
      <c r="A12" s="443">
        <v>3639</v>
      </c>
      <c r="B12" s="443"/>
      <c r="C12" s="472"/>
      <c r="D12" s="475" t="s">
        <v>307</v>
      </c>
      <c r="E12" s="449" t="s">
        <v>302</v>
      </c>
      <c r="F12" s="450" t="s">
        <v>302</v>
      </c>
      <c r="G12" s="450">
        <v>2017</v>
      </c>
      <c r="H12" s="451">
        <v>2018</v>
      </c>
      <c r="I12" s="462">
        <f t="shared" si="0"/>
        <v>1300</v>
      </c>
      <c r="J12" s="463">
        <v>0</v>
      </c>
      <c r="K12" s="464">
        <v>0</v>
      </c>
      <c r="L12" s="465">
        <f t="shared" si="1"/>
        <v>1300</v>
      </c>
      <c r="M12" s="466">
        <v>0</v>
      </c>
      <c r="N12" s="467">
        <v>1170</v>
      </c>
      <c r="O12" s="468">
        <v>0</v>
      </c>
      <c r="P12" s="464">
        <v>130</v>
      </c>
      <c r="Q12" s="469">
        <v>0</v>
      </c>
      <c r="R12" s="468">
        <v>0</v>
      </c>
      <c r="S12" s="464">
        <v>0</v>
      </c>
      <c r="T12" s="469">
        <v>0</v>
      </c>
      <c r="U12" s="468">
        <v>0</v>
      </c>
      <c r="V12" s="464">
        <v>0</v>
      </c>
      <c r="W12" s="469">
        <v>0</v>
      </c>
      <c r="X12" s="468">
        <v>0</v>
      </c>
      <c r="Y12" s="464">
        <v>0</v>
      </c>
      <c r="Z12" s="470">
        <v>0</v>
      </c>
      <c r="AA12" s="447"/>
      <c r="AB12" s="447"/>
      <c r="AC12" s="447"/>
      <c r="AD12" s="447"/>
      <c r="AE12" s="447"/>
      <c r="AF12" s="447"/>
      <c r="AG12" s="447"/>
      <c r="AH12" s="447"/>
      <c r="AI12" s="447"/>
      <c r="AJ12" s="447"/>
      <c r="AK12" s="447"/>
      <c r="AL12" s="447"/>
      <c r="AM12" s="447"/>
      <c r="AN12" s="447"/>
      <c r="AO12" s="447"/>
      <c r="AP12" s="447"/>
    </row>
    <row r="13" spans="1:42" s="452" customFormat="1" ht="31.5" customHeight="1" x14ac:dyDescent="0.25">
      <c r="A13" s="443">
        <v>3632</v>
      </c>
      <c r="B13" s="443"/>
      <c r="C13" s="472"/>
      <c r="D13" s="478" t="s">
        <v>308</v>
      </c>
      <c r="E13" s="449" t="s">
        <v>302</v>
      </c>
      <c r="F13" s="450" t="s">
        <v>302</v>
      </c>
      <c r="G13" s="450">
        <v>2018</v>
      </c>
      <c r="H13" s="451">
        <v>2019</v>
      </c>
      <c r="I13" s="462">
        <f t="shared" si="0"/>
        <v>2000</v>
      </c>
      <c r="J13" s="463">
        <v>0</v>
      </c>
      <c r="K13" s="464">
        <v>0</v>
      </c>
      <c r="L13" s="465">
        <f t="shared" si="1"/>
        <v>2000</v>
      </c>
      <c r="M13" s="466">
        <v>0</v>
      </c>
      <c r="N13" s="467">
        <v>1800</v>
      </c>
      <c r="O13" s="468">
        <v>0</v>
      </c>
      <c r="P13" s="464">
        <v>200</v>
      </c>
      <c r="Q13" s="469">
        <v>0</v>
      </c>
      <c r="R13" s="468">
        <v>0</v>
      </c>
      <c r="S13" s="464">
        <v>0</v>
      </c>
      <c r="T13" s="469">
        <v>0</v>
      </c>
      <c r="U13" s="468">
        <v>0</v>
      </c>
      <c r="V13" s="464">
        <v>0</v>
      </c>
      <c r="W13" s="469">
        <v>0</v>
      </c>
      <c r="X13" s="468">
        <v>0</v>
      </c>
      <c r="Y13" s="464">
        <v>0</v>
      </c>
      <c r="Z13" s="470">
        <v>0</v>
      </c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</row>
    <row r="14" spans="1:42" s="452" customFormat="1" ht="25.5" customHeight="1" x14ac:dyDescent="0.25">
      <c r="A14" s="443">
        <v>3632</v>
      </c>
      <c r="B14" s="443"/>
      <c r="C14" s="472"/>
      <c r="D14" s="476" t="s">
        <v>309</v>
      </c>
      <c r="E14" s="449" t="s">
        <v>302</v>
      </c>
      <c r="F14" s="450" t="s">
        <v>302</v>
      </c>
      <c r="G14" s="450">
        <v>2018</v>
      </c>
      <c r="H14" s="451">
        <v>2019</v>
      </c>
      <c r="I14" s="462">
        <f t="shared" si="0"/>
        <v>1000</v>
      </c>
      <c r="J14" s="463">
        <v>0</v>
      </c>
      <c r="K14" s="464">
        <v>0</v>
      </c>
      <c r="L14" s="465">
        <f t="shared" si="1"/>
        <v>1000</v>
      </c>
      <c r="M14" s="466">
        <v>0</v>
      </c>
      <c r="N14" s="467">
        <v>900</v>
      </c>
      <c r="O14" s="468">
        <v>0</v>
      </c>
      <c r="P14" s="464">
        <v>100</v>
      </c>
      <c r="Q14" s="469">
        <v>0</v>
      </c>
      <c r="R14" s="468">
        <v>0</v>
      </c>
      <c r="S14" s="464">
        <v>0</v>
      </c>
      <c r="T14" s="469">
        <v>0</v>
      </c>
      <c r="U14" s="468">
        <v>0</v>
      </c>
      <c r="V14" s="464">
        <v>0</v>
      </c>
      <c r="W14" s="469">
        <v>0</v>
      </c>
      <c r="X14" s="468">
        <v>0</v>
      </c>
      <c r="Y14" s="464">
        <v>0</v>
      </c>
      <c r="Z14" s="470">
        <v>0</v>
      </c>
      <c r="AA14" s="447"/>
      <c r="AB14" s="447"/>
      <c r="AC14" s="447"/>
      <c r="AD14" s="447"/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</row>
    <row r="15" spans="1:42" s="452" customFormat="1" ht="25.5" customHeight="1" x14ac:dyDescent="0.25">
      <c r="A15" s="443">
        <v>5512</v>
      </c>
      <c r="B15" s="443"/>
      <c r="C15" s="472"/>
      <c r="D15" s="475" t="s">
        <v>310</v>
      </c>
      <c r="E15" s="449" t="s">
        <v>302</v>
      </c>
      <c r="F15" s="450" t="s">
        <v>302</v>
      </c>
      <c r="G15" s="450">
        <v>2018</v>
      </c>
      <c r="H15" s="451">
        <v>2019</v>
      </c>
      <c r="I15" s="462">
        <f t="shared" si="0"/>
        <v>4000</v>
      </c>
      <c r="J15" s="463">
        <v>0</v>
      </c>
      <c r="K15" s="464">
        <v>0</v>
      </c>
      <c r="L15" s="465">
        <f t="shared" si="1"/>
        <v>260</v>
      </c>
      <c r="M15" s="466">
        <v>0</v>
      </c>
      <c r="N15" s="467">
        <v>200</v>
      </c>
      <c r="O15" s="468">
        <v>0</v>
      </c>
      <c r="P15" s="464">
        <v>60</v>
      </c>
      <c r="Q15" s="469">
        <v>3400</v>
      </c>
      <c r="R15" s="468">
        <v>0</v>
      </c>
      <c r="S15" s="464">
        <v>340</v>
      </c>
      <c r="T15" s="469">
        <v>0</v>
      </c>
      <c r="U15" s="468">
        <v>0</v>
      </c>
      <c r="V15" s="464">
        <v>0</v>
      </c>
      <c r="W15" s="469">
        <v>0</v>
      </c>
      <c r="X15" s="468">
        <v>0</v>
      </c>
      <c r="Y15" s="464">
        <v>0</v>
      </c>
      <c r="Z15" s="470">
        <v>0</v>
      </c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</row>
    <row r="16" spans="1:42" s="452" customFormat="1" ht="32.25" customHeight="1" x14ac:dyDescent="0.25">
      <c r="A16" s="443">
        <v>3392</v>
      </c>
      <c r="B16" s="443"/>
      <c r="C16" s="472"/>
      <c r="D16" s="475" t="s">
        <v>321</v>
      </c>
      <c r="E16" s="449" t="s">
        <v>302</v>
      </c>
      <c r="F16" s="450" t="s">
        <v>302</v>
      </c>
      <c r="G16" s="450">
        <v>2018</v>
      </c>
      <c r="H16" s="451">
        <v>2018</v>
      </c>
      <c r="I16" s="462">
        <f t="shared" si="0"/>
        <v>800</v>
      </c>
      <c r="J16" s="463">
        <v>0</v>
      </c>
      <c r="K16" s="464">
        <v>0</v>
      </c>
      <c r="L16" s="465">
        <f t="shared" si="1"/>
        <v>800</v>
      </c>
      <c r="M16" s="466">
        <v>0</v>
      </c>
      <c r="N16" s="467">
        <v>720</v>
      </c>
      <c r="O16" s="468">
        <v>0</v>
      </c>
      <c r="P16" s="464">
        <v>80</v>
      </c>
      <c r="Q16" s="469">
        <v>0</v>
      </c>
      <c r="R16" s="468">
        <v>0</v>
      </c>
      <c r="S16" s="464">
        <v>0</v>
      </c>
      <c r="T16" s="469">
        <v>0</v>
      </c>
      <c r="U16" s="468">
        <v>0</v>
      </c>
      <c r="V16" s="464">
        <v>0</v>
      </c>
      <c r="W16" s="469">
        <v>0</v>
      </c>
      <c r="X16" s="468">
        <v>0</v>
      </c>
      <c r="Y16" s="464">
        <v>0</v>
      </c>
      <c r="Z16" s="470">
        <v>0</v>
      </c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447"/>
    </row>
    <row r="17" spans="1:42" s="452" customFormat="1" ht="25.5" customHeight="1" x14ac:dyDescent="0.25">
      <c r="A17" s="443">
        <v>3639</v>
      </c>
      <c r="B17" s="443"/>
      <c r="C17" s="472"/>
      <c r="D17" s="475" t="s">
        <v>322</v>
      </c>
      <c r="E17" s="449" t="s">
        <v>302</v>
      </c>
      <c r="F17" s="450" t="s">
        <v>302</v>
      </c>
      <c r="G17" s="450">
        <v>2018</v>
      </c>
      <c r="H17" s="451">
        <v>2018</v>
      </c>
      <c r="I17" s="462">
        <f t="shared" si="0"/>
        <v>100</v>
      </c>
      <c r="J17" s="463">
        <v>0</v>
      </c>
      <c r="K17" s="464">
        <v>0</v>
      </c>
      <c r="L17" s="465">
        <f t="shared" si="1"/>
        <v>100</v>
      </c>
      <c r="M17" s="466">
        <v>0</v>
      </c>
      <c r="N17" s="467">
        <v>90</v>
      </c>
      <c r="O17" s="468">
        <v>0</v>
      </c>
      <c r="P17" s="464">
        <v>10</v>
      </c>
      <c r="Q17" s="469">
        <v>0</v>
      </c>
      <c r="R17" s="468">
        <v>0</v>
      </c>
      <c r="S17" s="464">
        <v>0</v>
      </c>
      <c r="T17" s="469">
        <v>0</v>
      </c>
      <c r="U17" s="468">
        <v>0</v>
      </c>
      <c r="V17" s="464">
        <v>0</v>
      </c>
      <c r="W17" s="469">
        <v>0</v>
      </c>
      <c r="X17" s="468">
        <v>0</v>
      </c>
      <c r="Y17" s="464">
        <v>0</v>
      </c>
      <c r="Z17" s="470">
        <v>0</v>
      </c>
      <c r="AA17" s="447"/>
      <c r="AB17" s="447"/>
      <c r="AC17" s="447"/>
      <c r="AD17" s="447"/>
      <c r="AE17" s="447"/>
      <c r="AF17" s="447"/>
      <c r="AG17" s="447"/>
      <c r="AH17" s="447"/>
      <c r="AI17" s="447"/>
      <c r="AJ17" s="447"/>
      <c r="AK17" s="447"/>
      <c r="AL17" s="447"/>
      <c r="AM17" s="447"/>
      <c r="AN17" s="447"/>
      <c r="AO17" s="447"/>
      <c r="AP17" s="447"/>
    </row>
    <row r="18" spans="1:42" s="452" customFormat="1" ht="25.5" customHeight="1" x14ac:dyDescent="0.25">
      <c r="A18" s="443">
        <v>3639</v>
      </c>
      <c r="B18" s="443"/>
      <c r="C18" s="472"/>
      <c r="D18" s="479" t="s">
        <v>311</v>
      </c>
      <c r="E18" s="449" t="s">
        <v>302</v>
      </c>
      <c r="F18" s="450" t="s">
        <v>302</v>
      </c>
      <c r="G18" s="450">
        <v>2018</v>
      </c>
      <c r="H18" s="451">
        <v>2019</v>
      </c>
      <c r="I18" s="462">
        <f t="shared" si="0"/>
        <v>2000</v>
      </c>
      <c r="J18" s="463">
        <v>0</v>
      </c>
      <c r="K18" s="464">
        <v>0</v>
      </c>
      <c r="L18" s="465">
        <f t="shared" si="1"/>
        <v>2000</v>
      </c>
      <c r="M18" s="466">
        <v>0</v>
      </c>
      <c r="N18" s="467">
        <v>1800</v>
      </c>
      <c r="O18" s="468">
        <v>0</v>
      </c>
      <c r="P18" s="464">
        <v>200</v>
      </c>
      <c r="Q18" s="469">
        <v>0</v>
      </c>
      <c r="R18" s="468">
        <v>0</v>
      </c>
      <c r="S18" s="464">
        <v>0</v>
      </c>
      <c r="T18" s="469">
        <v>0</v>
      </c>
      <c r="U18" s="468">
        <v>0</v>
      </c>
      <c r="V18" s="464">
        <v>0</v>
      </c>
      <c r="W18" s="469">
        <v>0</v>
      </c>
      <c r="X18" s="468">
        <v>0</v>
      </c>
      <c r="Y18" s="464">
        <v>0</v>
      </c>
      <c r="Z18" s="470">
        <v>0</v>
      </c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447"/>
    </row>
    <row r="19" spans="1:42" s="452" customFormat="1" ht="25.5" customHeight="1" x14ac:dyDescent="0.25">
      <c r="A19" s="443">
        <v>2212</v>
      </c>
      <c r="B19" s="443"/>
      <c r="C19" s="472"/>
      <c r="D19" s="475" t="s">
        <v>312</v>
      </c>
      <c r="E19" s="449" t="s">
        <v>302</v>
      </c>
      <c r="F19" s="450" t="s">
        <v>302</v>
      </c>
      <c r="G19" s="450">
        <v>2018</v>
      </c>
      <c r="H19" s="451">
        <v>2018</v>
      </c>
      <c r="I19" s="462">
        <f t="shared" si="0"/>
        <v>2000</v>
      </c>
      <c r="J19" s="463">
        <v>0</v>
      </c>
      <c r="K19" s="464">
        <v>0</v>
      </c>
      <c r="L19" s="465">
        <f t="shared" si="1"/>
        <v>2000</v>
      </c>
      <c r="M19" s="466">
        <v>0</v>
      </c>
      <c r="N19" s="467">
        <v>1800</v>
      </c>
      <c r="O19" s="468">
        <v>0</v>
      </c>
      <c r="P19" s="464">
        <v>200</v>
      </c>
      <c r="Q19" s="469">
        <v>0</v>
      </c>
      <c r="R19" s="468">
        <v>0</v>
      </c>
      <c r="S19" s="464">
        <v>0</v>
      </c>
      <c r="T19" s="469">
        <v>0</v>
      </c>
      <c r="U19" s="468">
        <v>0</v>
      </c>
      <c r="V19" s="464">
        <v>0</v>
      </c>
      <c r="W19" s="469">
        <v>0</v>
      </c>
      <c r="X19" s="468">
        <v>0</v>
      </c>
      <c r="Y19" s="464">
        <v>0</v>
      </c>
      <c r="Z19" s="470">
        <v>0</v>
      </c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</row>
    <row r="20" spans="1:42" s="452" customFormat="1" ht="30.75" customHeight="1" x14ac:dyDescent="0.25">
      <c r="A20" s="443">
        <v>3745</v>
      </c>
      <c r="B20" s="443"/>
      <c r="C20" s="472"/>
      <c r="D20" s="479" t="s">
        <v>313</v>
      </c>
      <c r="E20" s="449" t="s">
        <v>302</v>
      </c>
      <c r="F20" s="450" t="s">
        <v>302</v>
      </c>
      <c r="G20" s="450">
        <v>2018</v>
      </c>
      <c r="H20" s="451">
        <v>2021</v>
      </c>
      <c r="I20" s="462">
        <f t="shared" si="0"/>
        <v>6000</v>
      </c>
      <c r="J20" s="463">
        <v>0</v>
      </c>
      <c r="K20" s="464">
        <v>0</v>
      </c>
      <c r="L20" s="465">
        <f t="shared" si="1"/>
        <v>800</v>
      </c>
      <c r="M20" s="466">
        <v>0</v>
      </c>
      <c r="N20" s="467">
        <v>720</v>
      </c>
      <c r="O20" s="468">
        <v>0</v>
      </c>
      <c r="P20" s="464">
        <v>80</v>
      </c>
      <c r="Q20" s="469">
        <v>4730</v>
      </c>
      <c r="R20" s="468">
        <v>0</v>
      </c>
      <c r="S20" s="464">
        <v>470</v>
      </c>
      <c r="T20" s="469">
        <v>0</v>
      </c>
      <c r="U20" s="468">
        <v>0</v>
      </c>
      <c r="V20" s="464">
        <v>0</v>
      </c>
      <c r="W20" s="469">
        <v>0</v>
      </c>
      <c r="X20" s="468">
        <v>0</v>
      </c>
      <c r="Y20" s="464">
        <v>0</v>
      </c>
      <c r="Z20" s="470">
        <v>0</v>
      </c>
      <c r="AA20" s="447"/>
      <c r="AB20" s="447"/>
      <c r="AC20" s="447"/>
      <c r="AD20" s="447"/>
      <c r="AE20" s="447"/>
      <c r="AF20" s="447"/>
      <c r="AG20" s="447"/>
      <c r="AH20" s="447"/>
      <c r="AI20" s="447"/>
      <c r="AJ20" s="447"/>
      <c r="AK20" s="447"/>
      <c r="AL20" s="447"/>
      <c r="AM20" s="447"/>
      <c r="AN20" s="447"/>
      <c r="AO20" s="447"/>
      <c r="AP20" s="447"/>
    </row>
    <row r="21" spans="1:42" s="452" customFormat="1" ht="30.75" customHeight="1" x14ac:dyDescent="0.25">
      <c r="A21" s="443">
        <v>3111</v>
      </c>
      <c r="B21" s="443"/>
      <c r="C21" s="472"/>
      <c r="D21" s="476" t="s">
        <v>314</v>
      </c>
      <c r="E21" s="449" t="s">
        <v>302</v>
      </c>
      <c r="F21" s="450" t="s">
        <v>302</v>
      </c>
      <c r="G21" s="450">
        <v>2018</v>
      </c>
      <c r="H21" s="451">
        <v>2020</v>
      </c>
      <c r="I21" s="462">
        <f t="shared" si="0"/>
        <v>6000</v>
      </c>
      <c r="J21" s="463">
        <v>0</v>
      </c>
      <c r="K21" s="464">
        <v>0</v>
      </c>
      <c r="L21" s="465">
        <f t="shared" si="1"/>
        <v>1000</v>
      </c>
      <c r="M21" s="466">
        <v>0</v>
      </c>
      <c r="N21" s="467">
        <v>900</v>
      </c>
      <c r="O21" s="468">
        <v>0</v>
      </c>
      <c r="P21" s="464">
        <v>100</v>
      </c>
      <c r="Q21" s="469">
        <v>4500</v>
      </c>
      <c r="R21" s="468">
        <v>0</v>
      </c>
      <c r="S21" s="464">
        <v>500</v>
      </c>
      <c r="T21" s="469">
        <v>0</v>
      </c>
      <c r="U21" s="468">
        <v>0</v>
      </c>
      <c r="V21" s="464">
        <v>0</v>
      </c>
      <c r="W21" s="469">
        <v>0</v>
      </c>
      <c r="X21" s="468">
        <v>0</v>
      </c>
      <c r="Y21" s="464">
        <v>0</v>
      </c>
      <c r="Z21" s="470">
        <v>0</v>
      </c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7"/>
      <c r="AL21" s="447"/>
      <c r="AM21" s="447"/>
      <c r="AN21" s="447"/>
      <c r="AO21" s="447"/>
      <c r="AP21" s="447"/>
    </row>
    <row r="22" spans="1:42" s="452" customFormat="1" ht="30.75" customHeight="1" x14ac:dyDescent="0.25">
      <c r="A22" s="443">
        <v>3392</v>
      </c>
      <c r="B22" s="443"/>
      <c r="C22" s="472"/>
      <c r="D22" s="475" t="s">
        <v>315</v>
      </c>
      <c r="E22" s="449" t="s">
        <v>302</v>
      </c>
      <c r="F22" s="450" t="s">
        <v>302</v>
      </c>
      <c r="G22" s="450">
        <v>2017</v>
      </c>
      <c r="H22" s="451">
        <v>2020</v>
      </c>
      <c r="I22" s="462">
        <f t="shared" si="0"/>
        <v>15180</v>
      </c>
      <c r="J22" s="463">
        <v>90</v>
      </c>
      <c r="K22" s="464">
        <v>90</v>
      </c>
      <c r="L22" s="465">
        <f t="shared" si="1"/>
        <v>0</v>
      </c>
      <c r="M22" s="466">
        <v>0</v>
      </c>
      <c r="N22" s="467">
        <v>0</v>
      </c>
      <c r="O22" s="468">
        <v>0</v>
      </c>
      <c r="P22" s="464">
        <v>0</v>
      </c>
      <c r="Q22" s="469">
        <v>15000</v>
      </c>
      <c r="R22" s="468">
        <v>0</v>
      </c>
      <c r="S22" s="464">
        <v>0</v>
      </c>
      <c r="T22" s="469">
        <v>0</v>
      </c>
      <c r="U22" s="468">
        <v>0</v>
      </c>
      <c r="V22" s="464">
        <v>0</v>
      </c>
      <c r="W22" s="469">
        <v>0</v>
      </c>
      <c r="X22" s="468">
        <v>0</v>
      </c>
      <c r="Y22" s="464">
        <v>0</v>
      </c>
      <c r="Z22" s="470">
        <v>0</v>
      </c>
      <c r="AA22" s="447"/>
      <c r="AB22" s="447"/>
      <c r="AC22" s="447"/>
      <c r="AD22" s="447"/>
      <c r="AE22" s="447"/>
      <c r="AF22" s="447"/>
      <c r="AG22" s="447"/>
      <c r="AH22" s="447"/>
      <c r="AI22" s="447"/>
      <c r="AJ22" s="447"/>
      <c r="AK22" s="447"/>
      <c r="AL22" s="447"/>
      <c r="AM22" s="447"/>
      <c r="AN22" s="447"/>
      <c r="AO22" s="447"/>
      <c r="AP22" s="447"/>
    </row>
    <row r="23" spans="1:42" s="452" customFormat="1" ht="30.75" customHeight="1" x14ac:dyDescent="0.25">
      <c r="A23" s="443">
        <v>3612</v>
      </c>
      <c r="B23" s="443"/>
      <c r="C23" s="472"/>
      <c r="D23" s="480" t="s">
        <v>316</v>
      </c>
      <c r="E23" s="449" t="s">
        <v>302</v>
      </c>
      <c r="F23" s="450" t="s">
        <v>302</v>
      </c>
      <c r="G23" s="450">
        <v>2018</v>
      </c>
      <c r="H23" s="451">
        <v>2019</v>
      </c>
      <c r="I23" s="462">
        <f t="shared" si="0"/>
        <v>2000</v>
      </c>
      <c r="J23" s="463">
        <v>0</v>
      </c>
      <c r="K23" s="464">
        <v>0</v>
      </c>
      <c r="L23" s="465">
        <f t="shared" si="1"/>
        <v>2000</v>
      </c>
      <c r="M23" s="466">
        <v>0</v>
      </c>
      <c r="N23" s="467">
        <v>1800</v>
      </c>
      <c r="O23" s="468">
        <v>0</v>
      </c>
      <c r="P23" s="464">
        <v>200</v>
      </c>
      <c r="Q23" s="469">
        <v>0</v>
      </c>
      <c r="R23" s="468">
        <v>0</v>
      </c>
      <c r="S23" s="464">
        <v>0</v>
      </c>
      <c r="T23" s="469">
        <v>0</v>
      </c>
      <c r="U23" s="468">
        <v>0</v>
      </c>
      <c r="V23" s="464">
        <v>0</v>
      </c>
      <c r="W23" s="469">
        <v>0</v>
      </c>
      <c r="X23" s="468">
        <v>0</v>
      </c>
      <c r="Y23" s="464">
        <v>0</v>
      </c>
      <c r="Z23" s="470">
        <v>0</v>
      </c>
      <c r="AA23" s="447"/>
      <c r="AB23" s="447"/>
      <c r="AC23" s="447"/>
      <c r="AD23" s="447"/>
      <c r="AE23" s="447"/>
      <c r="AF23" s="447"/>
      <c r="AG23" s="447"/>
      <c r="AH23" s="447"/>
      <c r="AI23" s="447"/>
      <c r="AJ23" s="447"/>
      <c r="AK23" s="447"/>
      <c r="AL23" s="447"/>
      <c r="AM23" s="447"/>
      <c r="AN23" s="447"/>
      <c r="AO23" s="447"/>
      <c r="AP23" s="447"/>
    </row>
    <row r="24" spans="1:42" s="452" customFormat="1" ht="30.75" customHeight="1" x14ac:dyDescent="0.25">
      <c r="A24" s="443">
        <v>2321</v>
      </c>
      <c r="B24" s="443"/>
      <c r="C24" s="472"/>
      <c r="D24" s="478" t="s">
        <v>317</v>
      </c>
      <c r="E24" s="449" t="s">
        <v>302</v>
      </c>
      <c r="F24" s="450" t="s">
        <v>302</v>
      </c>
      <c r="G24" s="450">
        <v>2018</v>
      </c>
      <c r="H24" s="451">
        <v>2019</v>
      </c>
      <c r="I24" s="462">
        <f t="shared" si="0"/>
        <v>5000</v>
      </c>
      <c r="J24" s="463">
        <v>0</v>
      </c>
      <c r="K24" s="464">
        <v>0</v>
      </c>
      <c r="L24" s="465">
        <f t="shared" si="1"/>
        <v>0</v>
      </c>
      <c r="M24" s="466">
        <v>0</v>
      </c>
      <c r="N24" s="467">
        <v>0</v>
      </c>
      <c r="O24" s="468">
        <v>0</v>
      </c>
      <c r="P24" s="464">
        <v>0</v>
      </c>
      <c r="Q24" s="469">
        <v>5000</v>
      </c>
      <c r="R24" s="468">
        <v>0</v>
      </c>
      <c r="S24" s="464">
        <v>0</v>
      </c>
      <c r="T24" s="469">
        <v>0</v>
      </c>
      <c r="U24" s="468">
        <v>0</v>
      </c>
      <c r="V24" s="464">
        <v>0</v>
      </c>
      <c r="W24" s="469">
        <v>0</v>
      </c>
      <c r="X24" s="468">
        <v>0</v>
      </c>
      <c r="Y24" s="464">
        <v>0</v>
      </c>
      <c r="Z24" s="470">
        <v>0</v>
      </c>
      <c r="AA24" s="447"/>
      <c r="AB24" s="447"/>
      <c r="AC24" s="447"/>
      <c r="AD24" s="447"/>
      <c r="AE24" s="447"/>
      <c r="AF24" s="447"/>
      <c r="AG24" s="447"/>
      <c r="AH24" s="447"/>
      <c r="AI24" s="447"/>
      <c r="AJ24" s="447"/>
      <c r="AK24" s="447"/>
      <c r="AL24" s="447"/>
      <c r="AM24" s="447"/>
      <c r="AN24" s="447"/>
      <c r="AO24" s="447"/>
      <c r="AP24" s="447"/>
    </row>
    <row r="25" spans="1:42" s="452" customFormat="1" ht="25.5" customHeight="1" x14ac:dyDescent="0.25">
      <c r="A25" s="443">
        <v>2212</v>
      </c>
      <c r="B25" s="443"/>
      <c r="C25" s="472"/>
      <c r="D25" s="476" t="s">
        <v>318</v>
      </c>
      <c r="E25" s="449" t="s">
        <v>302</v>
      </c>
      <c r="F25" s="450" t="s">
        <v>302</v>
      </c>
      <c r="G25" s="450">
        <v>2019</v>
      </c>
      <c r="H25" s="451">
        <v>2020</v>
      </c>
      <c r="I25" s="462">
        <f t="shared" si="0"/>
        <v>3000</v>
      </c>
      <c r="J25" s="463">
        <v>0</v>
      </c>
      <c r="K25" s="464">
        <v>0</v>
      </c>
      <c r="L25" s="465">
        <f t="shared" si="1"/>
        <v>0</v>
      </c>
      <c r="M25" s="466">
        <v>0</v>
      </c>
      <c r="N25" s="467">
        <v>0</v>
      </c>
      <c r="O25" s="468">
        <v>0</v>
      </c>
      <c r="P25" s="464">
        <v>0</v>
      </c>
      <c r="Q25" s="469">
        <v>0</v>
      </c>
      <c r="R25" s="468">
        <v>0</v>
      </c>
      <c r="S25" s="464">
        <v>0</v>
      </c>
      <c r="T25" s="471">
        <v>3000</v>
      </c>
      <c r="U25" s="468">
        <v>0</v>
      </c>
      <c r="V25" s="464">
        <v>0</v>
      </c>
      <c r="W25" s="469">
        <v>0</v>
      </c>
      <c r="X25" s="468">
        <v>0</v>
      </c>
      <c r="Y25" s="464">
        <v>0</v>
      </c>
      <c r="Z25" s="470">
        <v>0</v>
      </c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7"/>
      <c r="AL25" s="447"/>
      <c r="AM25" s="447"/>
      <c r="AN25" s="447"/>
      <c r="AO25" s="447"/>
      <c r="AP25" s="447"/>
    </row>
    <row r="26" spans="1:42" s="452" customFormat="1" ht="30.75" customHeight="1" x14ac:dyDescent="0.25">
      <c r="A26" s="443">
        <v>3639</v>
      </c>
      <c r="B26" s="443"/>
      <c r="C26" s="472"/>
      <c r="D26" s="475" t="s">
        <v>319</v>
      </c>
      <c r="E26" s="449" t="s">
        <v>302</v>
      </c>
      <c r="F26" s="450" t="s">
        <v>302</v>
      </c>
      <c r="G26" s="450">
        <v>2018</v>
      </c>
      <c r="H26" s="451">
        <v>2019</v>
      </c>
      <c r="I26" s="462">
        <f t="shared" si="0"/>
        <v>2000</v>
      </c>
      <c r="J26" s="463">
        <v>0</v>
      </c>
      <c r="K26" s="464">
        <v>0</v>
      </c>
      <c r="L26" s="465">
        <f t="shared" si="1"/>
        <v>550</v>
      </c>
      <c r="M26" s="466">
        <v>0</v>
      </c>
      <c r="N26" s="467">
        <v>500</v>
      </c>
      <c r="O26" s="468">
        <v>0</v>
      </c>
      <c r="P26" s="464">
        <v>50</v>
      </c>
      <c r="Q26" s="469">
        <v>1350</v>
      </c>
      <c r="R26" s="468">
        <v>0</v>
      </c>
      <c r="S26" s="464">
        <v>100</v>
      </c>
      <c r="T26" s="469">
        <v>0</v>
      </c>
      <c r="U26" s="468">
        <v>0</v>
      </c>
      <c r="V26" s="464">
        <v>0</v>
      </c>
      <c r="W26" s="469">
        <v>0</v>
      </c>
      <c r="X26" s="468">
        <v>0</v>
      </c>
      <c r="Y26" s="464">
        <v>0</v>
      </c>
      <c r="Z26" s="470">
        <v>0</v>
      </c>
      <c r="AA26" s="447"/>
      <c r="AB26" s="447"/>
      <c r="AC26" s="447"/>
      <c r="AD26" s="447"/>
      <c r="AE26" s="447"/>
      <c r="AF26" s="447"/>
      <c r="AG26" s="447"/>
      <c r="AH26" s="447"/>
      <c r="AI26" s="447"/>
      <c r="AJ26" s="447"/>
      <c r="AK26" s="447"/>
      <c r="AL26" s="447"/>
      <c r="AM26" s="447"/>
      <c r="AN26" s="447"/>
      <c r="AO26" s="447"/>
      <c r="AP26" s="447"/>
    </row>
    <row r="27" spans="1:42" s="452" customFormat="1" ht="33" customHeight="1" thickBot="1" x14ac:dyDescent="0.3">
      <c r="A27" s="443">
        <v>2321</v>
      </c>
      <c r="B27" s="443"/>
      <c r="C27" s="472"/>
      <c r="D27" s="481" t="s">
        <v>320</v>
      </c>
      <c r="E27" s="449" t="s">
        <v>302</v>
      </c>
      <c r="F27" s="450" t="s">
        <v>302</v>
      </c>
      <c r="G27" s="450">
        <v>2018</v>
      </c>
      <c r="H27" s="451">
        <v>2021</v>
      </c>
      <c r="I27" s="462">
        <f t="shared" si="0"/>
        <v>50000</v>
      </c>
      <c r="J27" s="463">
        <v>0</v>
      </c>
      <c r="K27" s="464">
        <v>0</v>
      </c>
      <c r="L27" s="465">
        <f t="shared" si="1"/>
        <v>0</v>
      </c>
      <c r="M27" s="466">
        <v>0</v>
      </c>
      <c r="N27" s="467">
        <v>0</v>
      </c>
      <c r="O27" s="468">
        <v>0</v>
      </c>
      <c r="P27" s="464">
        <v>0</v>
      </c>
      <c r="Q27" s="469">
        <v>0</v>
      </c>
      <c r="R27" s="468">
        <v>0</v>
      </c>
      <c r="S27" s="464">
        <v>0</v>
      </c>
      <c r="T27" s="469">
        <v>0</v>
      </c>
      <c r="U27" s="468">
        <v>0</v>
      </c>
      <c r="V27" s="464">
        <v>0</v>
      </c>
      <c r="W27" s="469">
        <v>50000</v>
      </c>
      <c r="X27" s="468">
        <v>0</v>
      </c>
      <c r="Y27" s="464">
        <v>0</v>
      </c>
      <c r="Z27" s="470">
        <v>0</v>
      </c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447"/>
      <c r="AN27" s="447"/>
      <c r="AO27" s="447"/>
      <c r="AP27" s="447"/>
    </row>
    <row r="28" spans="1:42" s="30" customFormat="1" ht="23.1" customHeight="1" thickBot="1" x14ac:dyDescent="0.3">
      <c r="A28" s="42"/>
      <c r="B28" s="43"/>
      <c r="C28" s="52"/>
      <c r="D28" s="984" t="s">
        <v>1</v>
      </c>
      <c r="E28" s="985"/>
      <c r="F28" s="985"/>
      <c r="G28" s="985"/>
      <c r="H28" s="994"/>
      <c r="I28" s="71">
        <f t="shared" ref="I28:Z28" si="2">SUM(I7:I27)</f>
        <v>140659</v>
      </c>
      <c r="J28" s="72">
        <f t="shared" si="2"/>
        <v>1709</v>
      </c>
      <c r="K28" s="73">
        <f t="shared" si="2"/>
        <v>1071</v>
      </c>
      <c r="L28" s="260">
        <f t="shared" si="2"/>
        <v>47289</v>
      </c>
      <c r="M28" s="261">
        <f t="shared" si="2"/>
        <v>0</v>
      </c>
      <c r="N28" s="262">
        <f t="shared" si="2"/>
        <v>26158</v>
      </c>
      <c r="O28" s="74">
        <f t="shared" si="2"/>
        <v>17876</v>
      </c>
      <c r="P28" s="73">
        <f t="shared" si="2"/>
        <v>3255</v>
      </c>
      <c r="Q28" s="857">
        <f t="shared" si="2"/>
        <v>35980</v>
      </c>
      <c r="R28" s="75">
        <f t="shared" si="2"/>
        <v>0</v>
      </c>
      <c r="S28" s="73">
        <f t="shared" si="2"/>
        <v>1610</v>
      </c>
      <c r="T28" s="857">
        <f t="shared" si="2"/>
        <v>3000</v>
      </c>
      <c r="U28" s="74">
        <f t="shared" si="2"/>
        <v>0</v>
      </c>
      <c r="V28" s="73">
        <f t="shared" si="2"/>
        <v>0</v>
      </c>
      <c r="W28" s="857">
        <f t="shared" si="2"/>
        <v>50000</v>
      </c>
      <c r="X28" s="74">
        <f t="shared" si="2"/>
        <v>0</v>
      </c>
      <c r="Y28" s="73">
        <f t="shared" si="2"/>
        <v>0</v>
      </c>
      <c r="Z28" s="76">
        <f t="shared" si="2"/>
        <v>0</v>
      </c>
      <c r="AA28" s="91"/>
    </row>
    <row r="29" spans="1:42" s="30" customFormat="1" ht="7.5" customHeight="1" thickBot="1" x14ac:dyDescent="0.3">
      <c r="A29" s="47"/>
      <c r="B29" s="47"/>
      <c r="C29" s="47"/>
      <c r="D29" s="53"/>
      <c r="E29" s="53"/>
      <c r="F29" s="53"/>
      <c r="G29" s="53"/>
      <c r="H29" s="53"/>
      <c r="I29" s="61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62"/>
      <c r="X29" s="62"/>
      <c r="Y29" s="62"/>
      <c r="Z29" s="62"/>
    </row>
    <row r="30" spans="1:42" s="3" customFormat="1" ht="15.95" customHeight="1" x14ac:dyDescent="0.25">
      <c r="A30" s="47"/>
      <c r="B30" s="47"/>
      <c r="C30" s="47"/>
      <c r="D30" s="24" t="s">
        <v>23</v>
      </c>
      <c r="E30" s="55"/>
      <c r="F30" s="55"/>
      <c r="G30" s="55"/>
      <c r="H30" s="55"/>
      <c r="I30" s="9" t="s">
        <v>15</v>
      </c>
      <c r="J30" s="60" t="s">
        <v>42</v>
      </c>
      <c r="K30" s="16" t="s">
        <v>24</v>
      </c>
      <c r="L30" s="16"/>
      <c r="M30" s="16" t="s">
        <v>122</v>
      </c>
      <c r="N30" s="60"/>
      <c r="O30" s="18"/>
      <c r="P30" s="18"/>
      <c r="Q30" s="18"/>
      <c r="R30" s="18"/>
      <c r="S30" s="18"/>
      <c r="T30" s="18"/>
      <c r="U30" s="18"/>
      <c r="V30" s="18"/>
      <c r="W30" s="179"/>
      <c r="X30" s="174"/>
      <c r="Y30" s="180"/>
      <c r="Z30" s="162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3" customFormat="1" ht="15.95" customHeight="1" x14ac:dyDescent="0.25">
      <c r="A31" s="181"/>
      <c r="B31" s="181"/>
      <c r="C31" s="181"/>
      <c r="D31" s="12"/>
      <c r="E31" s="56"/>
      <c r="F31" s="56"/>
      <c r="G31" s="56"/>
      <c r="H31" s="56"/>
      <c r="I31" s="11" t="s">
        <v>16</v>
      </c>
      <c r="J31" s="19" t="s">
        <v>42</v>
      </c>
      <c r="K31" s="17" t="s">
        <v>25</v>
      </c>
      <c r="L31" s="17"/>
      <c r="M31" s="17" t="s">
        <v>121</v>
      </c>
      <c r="N31" s="19"/>
      <c r="O31" s="20"/>
      <c r="P31" s="20"/>
      <c r="Q31" s="20"/>
      <c r="R31" s="20"/>
      <c r="S31" s="20"/>
      <c r="T31" s="20"/>
      <c r="U31" s="20"/>
      <c r="V31" s="20"/>
      <c r="W31" s="182"/>
      <c r="X31" s="180"/>
      <c r="Y31" s="180"/>
      <c r="Z31" s="162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" customFormat="1" ht="15.95" customHeight="1" x14ac:dyDescent="0.25">
      <c r="A32" s="44"/>
      <c r="B32" s="45"/>
      <c r="C32" s="46"/>
      <c r="D32" s="57"/>
      <c r="E32" s="38"/>
      <c r="F32" s="38"/>
      <c r="G32" s="38"/>
      <c r="H32" s="38"/>
      <c r="I32" s="11" t="s">
        <v>17</v>
      </c>
      <c r="J32" s="19" t="s">
        <v>42</v>
      </c>
      <c r="K32" s="20" t="s">
        <v>567</v>
      </c>
      <c r="L32" s="17"/>
      <c r="M32" s="19"/>
      <c r="N32" s="19"/>
      <c r="O32" s="20"/>
      <c r="P32" s="56"/>
      <c r="Q32" s="56"/>
      <c r="R32" s="56"/>
      <c r="S32" s="56"/>
      <c r="T32" s="56"/>
      <c r="U32" s="56"/>
      <c r="V32" s="56"/>
      <c r="W32" s="58"/>
      <c r="X32" s="8"/>
      <c r="Z32" s="16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" customFormat="1" ht="15.95" customHeight="1" thickBot="1" x14ac:dyDescent="0.3">
      <c r="A33" s="3"/>
      <c r="B33" s="45"/>
      <c r="C33" s="46"/>
      <c r="D33" s="59"/>
      <c r="E33" s="31"/>
      <c r="F33" s="31"/>
      <c r="G33" s="31"/>
      <c r="H33" s="31"/>
      <c r="I33" s="10" t="s">
        <v>18</v>
      </c>
      <c r="J33" s="21" t="s">
        <v>42</v>
      </c>
      <c r="K33" s="22" t="s">
        <v>568</v>
      </c>
      <c r="L33" s="23"/>
      <c r="M33" s="21"/>
      <c r="N33" s="21"/>
      <c r="O33" s="22"/>
      <c r="P33" s="25"/>
      <c r="Q33" s="25"/>
      <c r="R33" s="25"/>
      <c r="S33" s="25"/>
      <c r="T33" s="25"/>
      <c r="U33" s="25"/>
      <c r="V33" s="25"/>
      <c r="W33" s="13"/>
      <c r="Z33" s="162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</sheetData>
  <mergeCells count="25">
    <mergeCell ref="Z4:Z6"/>
    <mergeCell ref="A5:A6"/>
    <mergeCell ref="B5:B6"/>
    <mergeCell ref="C5:C6"/>
    <mergeCell ref="G5:G6"/>
    <mergeCell ref="H5:H6"/>
    <mergeCell ref="J5:J6"/>
    <mergeCell ref="K5:K6"/>
    <mergeCell ref="L5:L6"/>
    <mergeCell ref="A3:C4"/>
    <mergeCell ref="D4:D6"/>
    <mergeCell ref="E4:E6"/>
    <mergeCell ref="F4:F6"/>
    <mergeCell ref="G4:H4"/>
    <mergeCell ref="I4:I6"/>
    <mergeCell ref="W5:Y5"/>
    <mergeCell ref="Q5:S5"/>
    <mergeCell ref="T5:V5"/>
    <mergeCell ref="M4:P4"/>
    <mergeCell ref="Q4:Y4"/>
    <mergeCell ref="D28:H28"/>
    <mergeCell ref="M5:M6"/>
    <mergeCell ref="N5:N6"/>
    <mergeCell ref="O5:O6"/>
    <mergeCell ref="P5:P6"/>
  </mergeCells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6"/>
  <sheetViews>
    <sheetView topLeftCell="A5" zoomScale="75" zoomScaleNormal="75" workbookViewId="0">
      <selection activeCell="D1" sqref="D1:Z36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106</v>
      </c>
    </row>
    <row r="2" spans="1:42" ht="24.75" customHeight="1" x14ac:dyDescent="0.25">
      <c r="A2" s="5"/>
      <c r="D2" s="63" t="s">
        <v>44</v>
      </c>
      <c r="E2" s="64" t="s">
        <v>58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1"/>
      <c r="F6" s="934"/>
      <c r="G6" s="938"/>
      <c r="H6" s="915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8" customFormat="1" ht="25.5" customHeight="1" x14ac:dyDescent="0.25">
      <c r="A7" s="48">
        <v>5512</v>
      </c>
      <c r="B7" s="49">
        <v>6121</v>
      </c>
      <c r="C7" s="243"/>
      <c r="D7" s="484" t="s">
        <v>323</v>
      </c>
      <c r="E7" s="482" t="s">
        <v>324</v>
      </c>
      <c r="F7" s="33" t="s">
        <v>324</v>
      </c>
      <c r="G7" s="33">
        <v>2013</v>
      </c>
      <c r="H7" s="155">
        <v>2018</v>
      </c>
      <c r="I7" s="77">
        <v>14046</v>
      </c>
      <c r="J7" s="79">
        <v>13</v>
      </c>
      <c r="K7" s="126">
        <v>533</v>
      </c>
      <c r="L7" s="255">
        <v>13500</v>
      </c>
      <c r="M7" s="251">
        <v>0</v>
      </c>
      <c r="N7" s="252">
        <v>8100</v>
      </c>
      <c r="O7" s="98">
        <v>4500</v>
      </c>
      <c r="P7" s="99">
        <v>900</v>
      </c>
      <c r="Q7" s="225">
        <v>0</v>
      </c>
      <c r="R7" s="79">
        <v>0</v>
      </c>
      <c r="S7" s="126">
        <v>0</v>
      </c>
      <c r="T7" s="225">
        <v>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8" customFormat="1" ht="21.75" customHeight="1" x14ac:dyDescent="0.25">
      <c r="A8" s="40">
        <v>3412</v>
      </c>
      <c r="B8" s="41">
        <v>6121</v>
      </c>
      <c r="C8" s="244"/>
      <c r="D8" s="100" t="s">
        <v>325</v>
      </c>
      <c r="E8" s="483" t="s">
        <v>324</v>
      </c>
      <c r="F8" s="36" t="s">
        <v>324</v>
      </c>
      <c r="G8" s="36">
        <v>2014</v>
      </c>
      <c r="H8" s="152">
        <v>2018</v>
      </c>
      <c r="I8" s="85">
        <v>1044</v>
      </c>
      <c r="J8" s="86">
        <v>100</v>
      </c>
      <c r="K8" s="97">
        <v>44</v>
      </c>
      <c r="L8" s="258">
        <v>900</v>
      </c>
      <c r="M8" s="253">
        <v>0</v>
      </c>
      <c r="N8" s="254">
        <v>900</v>
      </c>
      <c r="O8" s="88">
        <v>0</v>
      </c>
      <c r="P8" s="78">
        <v>0</v>
      </c>
      <c r="Q8" s="226">
        <v>0</v>
      </c>
      <c r="R8" s="86">
        <v>0</v>
      </c>
      <c r="S8" s="97">
        <v>0</v>
      </c>
      <c r="T8" s="226">
        <v>0</v>
      </c>
      <c r="U8" s="88">
        <v>0</v>
      </c>
      <c r="V8" s="97">
        <v>0</v>
      </c>
      <c r="W8" s="226">
        <v>0</v>
      </c>
      <c r="X8" s="88">
        <v>0</v>
      </c>
      <c r="Y8" s="97">
        <v>0</v>
      </c>
      <c r="Z8" s="87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30.75" customHeight="1" x14ac:dyDescent="0.25">
      <c r="A9" s="40">
        <v>2212</v>
      </c>
      <c r="B9" s="41">
        <v>6121</v>
      </c>
      <c r="C9" s="244"/>
      <c r="D9" s="100" t="s">
        <v>326</v>
      </c>
      <c r="E9" s="483" t="s">
        <v>324</v>
      </c>
      <c r="F9" s="36" t="s">
        <v>324</v>
      </c>
      <c r="G9" s="36">
        <v>2010</v>
      </c>
      <c r="H9" s="152">
        <v>2018</v>
      </c>
      <c r="I9" s="85">
        <v>4200</v>
      </c>
      <c r="J9" s="86">
        <v>118</v>
      </c>
      <c r="K9" s="97">
        <v>182</v>
      </c>
      <c r="L9" s="258">
        <v>3900</v>
      </c>
      <c r="M9" s="253">
        <v>0</v>
      </c>
      <c r="N9" s="254">
        <v>3900</v>
      </c>
      <c r="O9" s="88">
        <v>0</v>
      </c>
      <c r="P9" s="78">
        <v>0</v>
      </c>
      <c r="Q9" s="226">
        <v>0</v>
      </c>
      <c r="R9" s="86">
        <v>0</v>
      </c>
      <c r="S9" s="97">
        <v>0</v>
      </c>
      <c r="T9" s="226">
        <v>0</v>
      </c>
      <c r="U9" s="88">
        <v>0</v>
      </c>
      <c r="V9" s="97">
        <v>0</v>
      </c>
      <c r="W9" s="226">
        <v>0</v>
      </c>
      <c r="X9" s="88">
        <v>0</v>
      </c>
      <c r="Y9" s="97">
        <v>0</v>
      </c>
      <c r="Z9" s="87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5" customHeight="1" x14ac:dyDescent="0.25">
      <c r="A10" s="40">
        <v>3111</v>
      </c>
      <c r="B10" s="41">
        <v>6121</v>
      </c>
      <c r="C10" s="244"/>
      <c r="D10" s="100" t="s">
        <v>327</v>
      </c>
      <c r="E10" s="483" t="s">
        <v>324</v>
      </c>
      <c r="F10" s="36" t="s">
        <v>324</v>
      </c>
      <c r="G10" s="36">
        <v>2016</v>
      </c>
      <c r="H10" s="152">
        <v>2018</v>
      </c>
      <c r="I10" s="85">
        <v>2780</v>
      </c>
      <c r="J10" s="86">
        <v>176</v>
      </c>
      <c r="K10" s="97">
        <v>112</v>
      </c>
      <c r="L10" s="250">
        <f>M10+N10+O10+P10</f>
        <v>2492</v>
      </c>
      <c r="M10" s="253">
        <v>0</v>
      </c>
      <c r="N10" s="254">
        <v>2000</v>
      </c>
      <c r="O10" s="88">
        <v>492</v>
      </c>
      <c r="P10" s="78">
        <v>0</v>
      </c>
      <c r="Q10" s="226">
        <v>0</v>
      </c>
      <c r="R10" s="86">
        <v>0</v>
      </c>
      <c r="S10" s="97">
        <v>0</v>
      </c>
      <c r="T10" s="226">
        <v>0</v>
      </c>
      <c r="U10" s="88">
        <v>0</v>
      </c>
      <c r="V10" s="97">
        <v>0</v>
      </c>
      <c r="W10" s="226">
        <v>0</v>
      </c>
      <c r="X10" s="88">
        <v>0</v>
      </c>
      <c r="Y10" s="97">
        <v>0</v>
      </c>
      <c r="Z10" s="87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5.5" customHeight="1" x14ac:dyDescent="0.25">
      <c r="A11" s="40">
        <v>3742</v>
      </c>
      <c r="B11" s="41">
        <v>6121</v>
      </c>
      <c r="C11" s="244"/>
      <c r="D11" s="485" t="s">
        <v>328</v>
      </c>
      <c r="E11" s="483" t="s">
        <v>324</v>
      </c>
      <c r="F11" s="36" t="s">
        <v>324</v>
      </c>
      <c r="G11" s="36">
        <v>2008</v>
      </c>
      <c r="H11" s="152">
        <v>2019</v>
      </c>
      <c r="I11" s="85">
        <v>8826</v>
      </c>
      <c r="J11" s="86">
        <v>1026</v>
      </c>
      <c r="K11" s="97">
        <v>0</v>
      </c>
      <c r="L11" s="258">
        <v>7800</v>
      </c>
      <c r="M11" s="253">
        <v>0</v>
      </c>
      <c r="N11" s="254">
        <v>1000</v>
      </c>
      <c r="O11" s="88">
        <v>6800</v>
      </c>
      <c r="P11" s="78">
        <v>0</v>
      </c>
      <c r="Q11" s="226">
        <v>0</v>
      </c>
      <c r="R11" s="86">
        <v>0</v>
      </c>
      <c r="S11" s="97">
        <v>0</v>
      </c>
      <c r="T11" s="226">
        <v>0</v>
      </c>
      <c r="U11" s="88">
        <v>0</v>
      </c>
      <c r="V11" s="97">
        <v>0</v>
      </c>
      <c r="W11" s="226">
        <v>0</v>
      </c>
      <c r="X11" s="88">
        <v>0</v>
      </c>
      <c r="Y11" s="97">
        <v>0</v>
      </c>
      <c r="Z11" s="87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5.5" customHeight="1" x14ac:dyDescent="0.25">
      <c r="A12" s="40">
        <v>2212</v>
      </c>
      <c r="B12" s="41">
        <v>6121</v>
      </c>
      <c r="C12" s="244"/>
      <c r="D12" s="486" t="s">
        <v>329</v>
      </c>
      <c r="E12" s="483" t="s">
        <v>324</v>
      </c>
      <c r="F12" s="36" t="s">
        <v>324</v>
      </c>
      <c r="G12" s="36">
        <v>2012</v>
      </c>
      <c r="H12" s="152">
        <v>2019</v>
      </c>
      <c r="I12" s="85">
        <v>1540</v>
      </c>
      <c r="J12" s="86">
        <v>84</v>
      </c>
      <c r="K12" s="97">
        <v>33</v>
      </c>
      <c r="L12" s="258">
        <v>0</v>
      </c>
      <c r="M12" s="253">
        <v>0</v>
      </c>
      <c r="N12" s="254">
        <v>0</v>
      </c>
      <c r="O12" s="88">
        <v>0</v>
      </c>
      <c r="P12" s="78">
        <v>0</v>
      </c>
      <c r="Q12" s="226">
        <v>1423</v>
      </c>
      <c r="R12" s="86">
        <v>0</v>
      </c>
      <c r="S12" s="97">
        <v>0</v>
      </c>
      <c r="T12" s="226">
        <v>0</v>
      </c>
      <c r="U12" s="88">
        <v>0</v>
      </c>
      <c r="V12" s="97">
        <v>0</v>
      </c>
      <c r="W12" s="226">
        <v>0</v>
      </c>
      <c r="X12" s="88">
        <v>0</v>
      </c>
      <c r="Y12" s="97">
        <v>0</v>
      </c>
      <c r="Z12" s="87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5.5" customHeight="1" thickBot="1" x14ac:dyDescent="0.3">
      <c r="A13" s="40">
        <v>3412</v>
      </c>
      <c r="B13" s="41">
        <v>6121</v>
      </c>
      <c r="C13" s="244"/>
      <c r="D13" s="369" t="s">
        <v>330</v>
      </c>
      <c r="E13" s="483" t="s">
        <v>324</v>
      </c>
      <c r="F13" s="36" t="s">
        <v>324</v>
      </c>
      <c r="G13" s="36">
        <v>2018</v>
      </c>
      <c r="H13" s="152">
        <v>2019</v>
      </c>
      <c r="I13" s="85">
        <v>5890</v>
      </c>
      <c r="J13" s="86">
        <v>36</v>
      </c>
      <c r="K13" s="97">
        <v>0</v>
      </c>
      <c r="L13" s="250">
        <v>0</v>
      </c>
      <c r="M13" s="253">
        <v>0</v>
      </c>
      <c r="N13" s="254">
        <v>0</v>
      </c>
      <c r="O13" s="88">
        <v>0</v>
      </c>
      <c r="P13" s="78">
        <v>0</v>
      </c>
      <c r="Q13" s="227">
        <v>5854</v>
      </c>
      <c r="R13" s="86">
        <v>0</v>
      </c>
      <c r="S13" s="97">
        <v>0</v>
      </c>
      <c r="T13" s="226">
        <v>0</v>
      </c>
      <c r="U13" s="88">
        <v>0</v>
      </c>
      <c r="V13" s="97">
        <v>0</v>
      </c>
      <c r="W13" s="226">
        <v>0</v>
      </c>
      <c r="X13" s="88">
        <v>0</v>
      </c>
      <c r="Y13" s="97">
        <v>0</v>
      </c>
      <c r="Z13" s="87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30" customFormat="1" ht="23.1" customHeight="1" thickBot="1" x14ac:dyDescent="0.3">
      <c r="A14" s="168"/>
      <c r="B14" s="169"/>
      <c r="C14" s="170"/>
      <c r="D14" s="984" t="s">
        <v>1</v>
      </c>
      <c r="E14" s="985"/>
      <c r="F14" s="985"/>
      <c r="G14" s="985"/>
      <c r="H14" s="994"/>
      <c r="I14" s="71">
        <f t="shared" ref="I14:Z14" si="0">SUM(I7:I13)</f>
        <v>38326</v>
      </c>
      <c r="J14" s="72">
        <f t="shared" si="0"/>
        <v>1553</v>
      </c>
      <c r="K14" s="73">
        <f t="shared" si="0"/>
        <v>904</v>
      </c>
      <c r="L14" s="260">
        <f t="shared" si="0"/>
        <v>28592</v>
      </c>
      <c r="M14" s="261">
        <f t="shared" si="0"/>
        <v>0</v>
      </c>
      <c r="N14" s="268">
        <f t="shared" si="0"/>
        <v>15900</v>
      </c>
      <c r="O14" s="74">
        <f t="shared" si="0"/>
        <v>11792</v>
      </c>
      <c r="P14" s="74">
        <f t="shared" si="0"/>
        <v>900</v>
      </c>
      <c r="Q14" s="857">
        <f t="shared" si="0"/>
        <v>7277</v>
      </c>
      <c r="R14" s="75">
        <f t="shared" si="0"/>
        <v>0</v>
      </c>
      <c r="S14" s="73">
        <f t="shared" si="0"/>
        <v>0</v>
      </c>
      <c r="T14" s="857">
        <f t="shared" si="0"/>
        <v>0</v>
      </c>
      <c r="U14" s="74">
        <f t="shared" si="0"/>
        <v>0</v>
      </c>
      <c r="V14" s="73">
        <f t="shared" si="0"/>
        <v>0</v>
      </c>
      <c r="W14" s="857">
        <f t="shared" si="0"/>
        <v>0</v>
      </c>
      <c r="X14" s="74">
        <f t="shared" si="0"/>
        <v>0</v>
      </c>
      <c r="Y14" s="73">
        <f t="shared" si="0"/>
        <v>0</v>
      </c>
      <c r="Z14" s="76">
        <f t="shared" si="0"/>
        <v>0</v>
      </c>
      <c r="AA14" s="91"/>
    </row>
    <row r="15" spans="1:42" s="112" customFormat="1" ht="23.1" customHeight="1" x14ac:dyDescent="0.25">
      <c r="A15" s="47"/>
      <c r="B15" s="47"/>
      <c r="C15" s="47"/>
      <c r="D15" s="171"/>
      <c r="E15" s="171"/>
      <c r="F15" s="171"/>
      <c r="G15" s="171"/>
      <c r="H15" s="171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36"/>
    </row>
    <row r="16" spans="1:42" s="30" customFormat="1" ht="8.4499999999999993" customHeight="1" x14ac:dyDescent="0.25">
      <c r="A16" s="47"/>
      <c r="B16" s="47"/>
      <c r="C16" s="47"/>
      <c r="D16" s="166"/>
      <c r="E16" s="166"/>
      <c r="F16" s="166"/>
      <c r="G16" s="166"/>
      <c r="H16" s="166"/>
      <c r="I16" s="167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1:42" ht="24.75" customHeight="1" x14ac:dyDescent="0.25">
      <c r="A17" s="5"/>
      <c r="D17" s="63" t="s">
        <v>44</v>
      </c>
      <c r="E17" s="64" t="s">
        <v>59</v>
      </c>
      <c r="F17" s="65"/>
      <c r="G17" s="65"/>
      <c r="H17" s="65"/>
      <c r="I17" s="65"/>
      <c r="J17" s="65"/>
      <c r="K17" s="65"/>
      <c r="L17" s="65"/>
      <c r="M17" s="14"/>
      <c r="N17" s="14"/>
      <c r="O17" s="14"/>
      <c r="P17" s="1"/>
      <c r="Z17" s="4" t="s">
        <v>26</v>
      </c>
    </row>
    <row r="18" spans="1:42" ht="15" customHeight="1" thickBot="1" x14ac:dyDescent="0.25">
      <c r="A18" s="892" t="s">
        <v>112</v>
      </c>
      <c r="B18" s="893"/>
      <c r="C18" s="894"/>
      <c r="I18" s="6" t="s">
        <v>2</v>
      </c>
      <c r="J18" s="6" t="s">
        <v>3</v>
      </c>
      <c r="K18" s="6" t="s">
        <v>4</v>
      </c>
      <c r="L18" s="6" t="s">
        <v>5</v>
      </c>
      <c r="M18" s="6" t="s">
        <v>6</v>
      </c>
      <c r="N18" s="6" t="s">
        <v>7</v>
      </c>
      <c r="O18" s="7" t="s">
        <v>118</v>
      </c>
      <c r="P18" s="7" t="s">
        <v>8</v>
      </c>
      <c r="Q18" s="7" t="s">
        <v>9</v>
      </c>
      <c r="R18" s="7" t="s">
        <v>10</v>
      </c>
      <c r="S18" s="7" t="s">
        <v>119</v>
      </c>
      <c r="T18" s="7" t="s">
        <v>11</v>
      </c>
      <c r="U18" s="7" t="s">
        <v>14</v>
      </c>
      <c r="V18" s="7" t="s">
        <v>19</v>
      </c>
      <c r="W18" s="7" t="s">
        <v>120</v>
      </c>
      <c r="X18" s="6" t="s">
        <v>30</v>
      </c>
      <c r="Y18" s="6" t="s">
        <v>31</v>
      </c>
      <c r="Z18" s="6" t="s">
        <v>32</v>
      </c>
    </row>
    <row r="19" spans="1:42" ht="15.75" customHeight="1" thickBot="1" x14ac:dyDescent="0.25">
      <c r="A19" s="895"/>
      <c r="B19" s="896"/>
      <c r="C19" s="897"/>
      <c r="D19" s="911" t="s">
        <v>0</v>
      </c>
      <c r="E19" s="929" t="s">
        <v>34</v>
      </c>
      <c r="F19" s="932" t="s">
        <v>35</v>
      </c>
      <c r="G19" s="935" t="s">
        <v>36</v>
      </c>
      <c r="H19" s="936"/>
      <c r="I19" s="908" t="s">
        <v>27</v>
      </c>
      <c r="J19" s="27" t="s">
        <v>33</v>
      </c>
      <c r="K19" s="27" t="s">
        <v>13</v>
      </c>
      <c r="L19" s="263" t="s">
        <v>12</v>
      </c>
      <c r="M19" s="916" t="s">
        <v>126</v>
      </c>
      <c r="N19" s="917"/>
      <c r="O19" s="917"/>
      <c r="P19" s="918"/>
      <c r="Q19" s="878" t="s">
        <v>127</v>
      </c>
      <c r="R19" s="879"/>
      <c r="S19" s="879"/>
      <c r="T19" s="879"/>
      <c r="U19" s="879"/>
      <c r="V19" s="879"/>
      <c r="W19" s="879"/>
      <c r="X19" s="879"/>
      <c r="Y19" s="879"/>
      <c r="Z19" s="868" t="s">
        <v>135</v>
      </c>
    </row>
    <row r="20" spans="1:42" ht="15.75" customHeight="1" x14ac:dyDescent="0.2">
      <c r="A20" s="898" t="s">
        <v>39</v>
      </c>
      <c r="B20" s="900" t="s">
        <v>40</v>
      </c>
      <c r="C20" s="902" t="s">
        <v>41</v>
      </c>
      <c r="D20" s="912"/>
      <c r="E20" s="930"/>
      <c r="F20" s="933"/>
      <c r="G20" s="937" t="s">
        <v>37</v>
      </c>
      <c r="H20" s="914" t="s">
        <v>38</v>
      </c>
      <c r="I20" s="909"/>
      <c r="J20" s="904" t="s">
        <v>131</v>
      </c>
      <c r="K20" s="904" t="s">
        <v>133</v>
      </c>
      <c r="L20" s="927" t="s">
        <v>134</v>
      </c>
      <c r="M20" s="939" t="s">
        <v>125</v>
      </c>
      <c r="N20" s="921" t="s">
        <v>43</v>
      </c>
      <c r="O20" s="883" t="s">
        <v>21</v>
      </c>
      <c r="P20" s="885" t="s">
        <v>22</v>
      </c>
      <c r="Q20" s="875" t="s">
        <v>114</v>
      </c>
      <c r="R20" s="876"/>
      <c r="S20" s="880"/>
      <c r="T20" s="875" t="s">
        <v>117</v>
      </c>
      <c r="U20" s="876"/>
      <c r="V20" s="877"/>
      <c r="W20" s="876" t="s">
        <v>128</v>
      </c>
      <c r="X20" s="876"/>
      <c r="Y20" s="940"/>
      <c r="Z20" s="906"/>
    </row>
    <row r="21" spans="1:42" ht="39" customHeight="1" thickBot="1" x14ac:dyDescent="0.25">
      <c r="A21" s="899"/>
      <c r="B21" s="901"/>
      <c r="C21" s="903"/>
      <c r="D21" s="913"/>
      <c r="E21" s="930"/>
      <c r="F21" s="933"/>
      <c r="G21" s="979"/>
      <c r="H21" s="980"/>
      <c r="I21" s="910"/>
      <c r="J21" s="905"/>
      <c r="K21" s="905"/>
      <c r="L21" s="928"/>
      <c r="M21" s="920"/>
      <c r="N21" s="922"/>
      <c r="O21" s="884"/>
      <c r="P21" s="886"/>
      <c r="Q21" s="539" t="s">
        <v>20</v>
      </c>
      <c r="R21" s="26" t="s">
        <v>28</v>
      </c>
      <c r="S21" s="15" t="s">
        <v>29</v>
      </c>
      <c r="T21" s="537" t="s">
        <v>20</v>
      </c>
      <c r="U21" s="26" t="s">
        <v>28</v>
      </c>
      <c r="V21" s="15" t="s">
        <v>29</v>
      </c>
      <c r="W21" s="537" t="s">
        <v>20</v>
      </c>
      <c r="X21" s="26" t="s">
        <v>28</v>
      </c>
      <c r="Y21" s="15" t="s">
        <v>29</v>
      </c>
      <c r="Z21" s="907"/>
    </row>
    <row r="22" spans="1:42" s="28" customFormat="1" ht="33.75" customHeight="1" x14ac:dyDescent="0.25">
      <c r="A22" s="487" t="s">
        <v>331</v>
      </c>
      <c r="B22" s="49">
        <v>6121</v>
      </c>
      <c r="C22" s="243" t="s">
        <v>332</v>
      </c>
      <c r="D22" s="494" t="s">
        <v>333</v>
      </c>
      <c r="E22" s="32" t="s">
        <v>334</v>
      </c>
      <c r="F22" s="33" t="s">
        <v>334</v>
      </c>
      <c r="G22" s="488">
        <v>2018</v>
      </c>
      <c r="H22" s="490">
        <v>2018</v>
      </c>
      <c r="I22" s="80">
        <f t="shared" ref="I22:I30" si="1">J22+K22+L22+SUM(Q22:Z22)</f>
        <v>2660</v>
      </c>
      <c r="J22" s="79">
        <v>0</v>
      </c>
      <c r="K22" s="126">
        <v>0</v>
      </c>
      <c r="L22" s="249">
        <f>M22+N22+O22+P22</f>
        <v>2660</v>
      </c>
      <c r="M22" s="251">
        <v>0</v>
      </c>
      <c r="N22" s="252">
        <v>2500</v>
      </c>
      <c r="O22" s="98">
        <v>0</v>
      </c>
      <c r="P22" s="126">
        <v>160</v>
      </c>
      <c r="Q22" s="225">
        <v>0</v>
      </c>
      <c r="R22" s="98">
        <v>0</v>
      </c>
      <c r="S22" s="126">
        <v>0</v>
      </c>
      <c r="T22" s="225">
        <v>0</v>
      </c>
      <c r="U22" s="98">
        <v>0</v>
      </c>
      <c r="V22" s="126">
        <v>0</v>
      </c>
      <c r="W22" s="225">
        <v>0</v>
      </c>
      <c r="X22" s="98">
        <v>0</v>
      </c>
      <c r="Y22" s="126">
        <v>0</v>
      </c>
      <c r="Z22" s="80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25.5" customHeight="1" x14ac:dyDescent="0.25">
      <c r="A23" s="40">
        <v>3392</v>
      </c>
      <c r="B23" s="49">
        <v>6121</v>
      </c>
      <c r="C23" s="243" t="s">
        <v>332</v>
      </c>
      <c r="D23" s="495" t="s">
        <v>335</v>
      </c>
      <c r="E23" s="35" t="s">
        <v>334</v>
      </c>
      <c r="F23" s="36" t="s">
        <v>334</v>
      </c>
      <c r="G23" s="489">
        <v>2018</v>
      </c>
      <c r="H23" s="491">
        <v>2018</v>
      </c>
      <c r="I23" s="87">
        <f t="shared" si="1"/>
        <v>1500</v>
      </c>
      <c r="J23" s="86">
        <v>0</v>
      </c>
      <c r="K23" s="97">
        <v>0</v>
      </c>
      <c r="L23" s="250">
        <f t="shared" ref="L23:L30" si="2">M23+N23+O23+P23</f>
        <v>1500</v>
      </c>
      <c r="M23" s="253">
        <v>0</v>
      </c>
      <c r="N23" s="254">
        <v>1400</v>
      </c>
      <c r="O23" s="88">
        <v>0</v>
      </c>
      <c r="P23" s="97">
        <v>100</v>
      </c>
      <c r="Q23" s="226">
        <v>0</v>
      </c>
      <c r="R23" s="88">
        <v>0</v>
      </c>
      <c r="S23" s="97">
        <v>0</v>
      </c>
      <c r="T23" s="226">
        <v>0</v>
      </c>
      <c r="U23" s="88">
        <v>0</v>
      </c>
      <c r="V23" s="97">
        <v>0</v>
      </c>
      <c r="W23" s="226">
        <v>0</v>
      </c>
      <c r="X23" s="88">
        <v>0</v>
      </c>
      <c r="Y23" s="97">
        <v>0</v>
      </c>
      <c r="Z23" s="87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9" customFormat="1" ht="45.75" customHeight="1" x14ac:dyDescent="0.25">
      <c r="A24" s="40">
        <v>3612</v>
      </c>
      <c r="B24" s="49">
        <v>6121</v>
      </c>
      <c r="C24" s="243" t="s">
        <v>332</v>
      </c>
      <c r="D24" s="496" t="s">
        <v>336</v>
      </c>
      <c r="E24" s="35" t="s">
        <v>334</v>
      </c>
      <c r="F24" s="36" t="s">
        <v>334</v>
      </c>
      <c r="G24" s="489">
        <v>2018</v>
      </c>
      <c r="H24" s="491">
        <v>2018</v>
      </c>
      <c r="I24" s="87">
        <f t="shared" si="1"/>
        <v>7167</v>
      </c>
      <c r="J24" s="86">
        <v>0</v>
      </c>
      <c r="K24" s="97">
        <v>0</v>
      </c>
      <c r="L24" s="250">
        <f t="shared" si="2"/>
        <v>7167</v>
      </c>
      <c r="M24" s="253">
        <v>0</v>
      </c>
      <c r="N24" s="254">
        <v>6450</v>
      </c>
      <c r="O24" s="88">
        <v>0</v>
      </c>
      <c r="P24" s="97">
        <v>717</v>
      </c>
      <c r="Q24" s="226">
        <v>0</v>
      </c>
      <c r="R24" s="88">
        <v>0</v>
      </c>
      <c r="S24" s="97">
        <v>0</v>
      </c>
      <c r="T24" s="226">
        <v>0</v>
      </c>
      <c r="U24" s="88">
        <v>0</v>
      </c>
      <c r="V24" s="97">
        <v>0</v>
      </c>
      <c r="W24" s="226">
        <v>0</v>
      </c>
      <c r="X24" s="88">
        <v>0</v>
      </c>
      <c r="Y24" s="97">
        <v>0</v>
      </c>
      <c r="Z24" s="87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25.5" customHeight="1" x14ac:dyDescent="0.25">
      <c r="A25" s="40">
        <v>3429</v>
      </c>
      <c r="B25" s="49">
        <v>6121</v>
      </c>
      <c r="C25" s="243" t="s">
        <v>332</v>
      </c>
      <c r="D25" s="496" t="s">
        <v>337</v>
      </c>
      <c r="E25" s="35" t="s">
        <v>334</v>
      </c>
      <c r="F25" s="36" t="s">
        <v>334</v>
      </c>
      <c r="G25" s="489">
        <v>2018</v>
      </c>
      <c r="H25" s="491">
        <v>2018</v>
      </c>
      <c r="I25" s="87">
        <f t="shared" si="1"/>
        <v>800</v>
      </c>
      <c r="J25" s="86">
        <v>0</v>
      </c>
      <c r="K25" s="97">
        <v>0</v>
      </c>
      <c r="L25" s="250">
        <f t="shared" si="2"/>
        <v>800</v>
      </c>
      <c r="M25" s="253">
        <v>0</v>
      </c>
      <c r="N25" s="254">
        <v>400</v>
      </c>
      <c r="O25" s="88">
        <v>0</v>
      </c>
      <c r="P25" s="97">
        <v>400</v>
      </c>
      <c r="Q25" s="226">
        <v>0</v>
      </c>
      <c r="R25" s="88">
        <v>0</v>
      </c>
      <c r="S25" s="97">
        <v>0</v>
      </c>
      <c r="T25" s="226">
        <v>0</v>
      </c>
      <c r="U25" s="88">
        <v>0</v>
      </c>
      <c r="V25" s="97">
        <v>0</v>
      </c>
      <c r="W25" s="226">
        <v>0</v>
      </c>
      <c r="X25" s="88">
        <v>0</v>
      </c>
      <c r="Y25" s="97">
        <v>0</v>
      </c>
      <c r="Z25" s="87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25.5" customHeight="1" x14ac:dyDescent="0.25">
      <c r="A26" s="40">
        <v>3412</v>
      </c>
      <c r="B26" s="49">
        <v>6121</v>
      </c>
      <c r="C26" s="243" t="s">
        <v>332</v>
      </c>
      <c r="D26" s="496" t="s">
        <v>338</v>
      </c>
      <c r="E26" s="35" t="s">
        <v>334</v>
      </c>
      <c r="F26" s="36" t="s">
        <v>334</v>
      </c>
      <c r="G26" s="489">
        <v>2018</v>
      </c>
      <c r="H26" s="491">
        <v>2018</v>
      </c>
      <c r="I26" s="87">
        <f t="shared" si="1"/>
        <v>500</v>
      </c>
      <c r="J26" s="86">
        <v>0</v>
      </c>
      <c r="K26" s="97">
        <v>0</v>
      </c>
      <c r="L26" s="250">
        <f t="shared" si="2"/>
        <v>500</v>
      </c>
      <c r="M26" s="253">
        <v>0</v>
      </c>
      <c r="N26" s="254">
        <v>250</v>
      </c>
      <c r="O26" s="88">
        <v>0</v>
      </c>
      <c r="P26" s="97">
        <v>250</v>
      </c>
      <c r="Q26" s="226">
        <v>0</v>
      </c>
      <c r="R26" s="88">
        <v>0</v>
      </c>
      <c r="S26" s="97">
        <v>0</v>
      </c>
      <c r="T26" s="226">
        <v>0</v>
      </c>
      <c r="U26" s="88">
        <v>0</v>
      </c>
      <c r="V26" s="97">
        <v>0</v>
      </c>
      <c r="W26" s="226">
        <v>0</v>
      </c>
      <c r="X26" s="88">
        <v>0</v>
      </c>
      <c r="Y26" s="97">
        <v>0</v>
      </c>
      <c r="Z26" s="87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9" customFormat="1" ht="25.5" customHeight="1" x14ac:dyDescent="0.25">
      <c r="A27" s="40">
        <v>3745</v>
      </c>
      <c r="B27" s="49">
        <v>6121</v>
      </c>
      <c r="C27" s="243" t="s">
        <v>332</v>
      </c>
      <c r="D27" s="496" t="s">
        <v>339</v>
      </c>
      <c r="E27" s="35" t="s">
        <v>334</v>
      </c>
      <c r="F27" s="36" t="s">
        <v>334</v>
      </c>
      <c r="G27" s="489">
        <v>2018</v>
      </c>
      <c r="H27" s="491">
        <v>2018</v>
      </c>
      <c r="I27" s="87">
        <f t="shared" si="1"/>
        <v>2000</v>
      </c>
      <c r="J27" s="86">
        <v>0</v>
      </c>
      <c r="K27" s="97">
        <v>0</v>
      </c>
      <c r="L27" s="250">
        <f t="shared" si="2"/>
        <v>2000</v>
      </c>
      <c r="M27" s="253">
        <v>0</v>
      </c>
      <c r="N27" s="254">
        <v>1800</v>
      </c>
      <c r="O27" s="88">
        <v>0</v>
      </c>
      <c r="P27" s="97">
        <v>200</v>
      </c>
      <c r="Q27" s="226">
        <v>0</v>
      </c>
      <c r="R27" s="88">
        <v>0</v>
      </c>
      <c r="S27" s="97">
        <v>0</v>
      </c>
      <c r="T27" s="226">
        <v>0</v>
      </c>
      <c r="U27" s="88">
        <v>0</v>
      </c>
      <c r="V27" s="97">
        <v>0</v>
      </c>
      <c r="W27" s="226">
        <v>0</v>
      </c>
      <c r="X27" s="88">
        <v>0</v>
      </c>
      <c r="Y27" s="97">
        <v>0</v>
      </c>
      <c r="Z27" s="87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9" customFormat="1" ht="25.5" customHeight="1" x14ac:dyDescent="0.25">
      <c r="A28" s="40">
        <v>3612</v>
      </c>
      <c r="B28" s="49">
        <v>6121</v>
      </c>
      <c r="C28" s="243" t="s">
        <v>332</v>
      </c>
      <c r="D28" s="496" t="s">
        <v>340</v>
      </c>
      <c r="E28" s="35" t="s">
        <v>334</v>
      </c>
      <c r="F28" s="36" t="s">
        <v>334</v>
      </c>
      <c r="G28" s="489">
        <v>2019</v>
      </c>
      <c r="H28" s="491">
        <v>2019</v>
      </c>
      <c r="I28" s="87">
        <f t="shared" si="1"/>
        <v>4976</v>
      </c>
      <c r="J28" s="86">
        <v>0</v>
      </c>
      <c r="K28" s="97">
        <v>0</v>
      </c>
      <c r="L28" s="250">
        <f t="shared" si="2"/>
        <v>0</v>
      </c>
      <c r="M28" s="253">
        <v>0</v>
      </c>
      <c r="N28" s="254">
        <v>0</v>
      </c>
      <c r="O28" s="88">
        <v>0</v>
      </c>
      <c r="P28" s="97">
        <v>0</v>
      </c>
      <c r="Q28" s="226">
        <v>4478</v>
      </c>
      <c r="R28" s="88">
        <v>0</v>
      </c>
      <c r="S28" s="97">
        <v>498</v>
      </c>
      <c r="T28" s="226">
        <v>0</v>
      </c>
      <c r="U28" s="88">
        <v>0</v>
      </c>
      <c r="V28" s="97">
        <v>0</v>
      </c>
      <c r="W28" s="226">
        <v>0</v>
      </c>
      <c r="X28" s="88">
        <v>0</v>
      </c>
      <c r="Y28" s="97">
        <v>0</v>
      </c>
      <c r="Z28" s="87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9" customFormat="1" ht="25.5" customHeight="1" x14ac:dyDescent="0.25">
      <c r="A29" s="40">
        <v>3612</v>
      </c>
      <c r="B29" s="49">
        <v>6121</v>
      </c>
      <c r="C29" s="243" t="s">
        <v>332</v>
      </c>
      <c r="D29" s="496" t="s">
        <v>341</v>
      </c>
      <c r="E29" s="35" t="s">
        <v>334</v>
      </c>
      <c r="F29" s="36" t="s">
        <v>334</v>
      </c>
      <c r="G29" s="489">
        <v>2019</v>
      </c>
      <c r="H29" s="491">
        <v>2019</v>
      </c>
      <c r="I29" s="87">
        <f t="shared" si="1"/>
        <v>3067</v>
      </c>
      <c r="J29" s="86">
        <v>0</v>
      </c>
      <c r="K29" s="97">
        <v>0</v>
      </c>
      <c r="L29" s="250">
        <f t="shared" si="2"/>
        <v>0</v>
      </c>
      <c r="M29" s="253">
        <v>0</v>
      </c>
      <c r="N29" s="254">
        <v>0</v>
      </c>
      <c r="O29" s="88">
        <v>0</v>
      </c>
      <c r="P29" s="97">
        <v>0</v>
      </c>
      <c r="Q29" s="226">
        <v>2760</v>
      </c>
      <c r="R29" s="88">
        <v>0</v>
      </c>
      <c r="S29" s="97">
        <v>307</v>
      </c>
      <c r="T29" s="226">
        <v>0</v>
      </c>
      <c r="U29" s="88">
        <v>0</v>
      </c>
      <c r="V29" s="97">
        <v>0</v>
      </c>
      <c r="W29" s="226">
        <v>0</v>
      </c>
      <c r="X29" s="88">
        <v>0</v>
      </c>
      <c r="Y29" s="97">
        <v>0</v>
      </c>
      <c r="Z29" s="87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9" customFormat="1" ht="25.5" customHeight="1" thickBot="1" x14ac:dyDescent="0.3">
      <c r="A30" s="40">
        <v>2212</v>
      </c>
      <c r="B30" s="49">
        <v>6121</v>
      </c>
      <c r="C30" s="243" t="s">
        <v>332</v>
      </c>
      <c r="D30" s="497" t="s">
        <v>342</v>
      </c>
      <c r="E30" s="161" t="s">
        <v>334</v>
      </c>
      <c r="F30" s="153" t="s">
        <v>334</v>
      </c>
      <c r="G30" s="492">
        <v>2020</v>
      </c>
      <c r="H30" s="493">
        <v>2020</v>
      </c>
      <c r="I30" s="87">
        <f t="shared" si="1"/>
        <v>1000</v>
      </c>
      <c r="J30" s="86">
        <v>0</v>
      </c>
      <c r="K30" s="97">
        <v>0</v>
      </c>
      <c r="L30" s="250">
        <f t="shared" si="2"/>
        <v>0</v>
      </c>
      <c r="M30" s="253">
        <v>0</v>
      </c>
      <c r="N30" s="254">
        <v>0</v>
      </c>
      <c r="O30" s="88">
        <v>0</v>
      </c>
      <c r="P30" s="97">
        <v>0</v>
      </c>
      <c r="Q30" s="226">
        <v>0</v>
      </c>
      <c r="R30" s="88">
        <v>0</v>
      </c>
      <c r="S30" s="97">
        <v>0</v>
      </c>
      <c r="T30" s="226">
        <v>1000</v>
      </c>
      <c r="U30" s="88">
        <v>0</v>
      </c>
      <c r="V30" s="97">
        <v>0</v>
      </c>
      <c r="W30" s="226">
        <v>0</v>
      </c>
      <c r="X30" s="88">
        <v>0</v>
      </c>
      <c r="Y30" s="97">
        <v>0</v>
      </c>
      <c r="Z30" s="87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30" customFormat="1" ht="23.1" customHeight="1" thickBot="1" x14ac:dyDescent="0.3">
      <c r="A31" s="42"/>
      <c r="B31" s="43"/>
      <c r="C31" s="52"/>
      <c r="D31" s="984" t="s">
        <v>1</v>
      </c>
      <c r="E31" s="924"/>
      <c r="F31" s="924"/>
      <c r="G31" s="924"/>
      <c r="H31" s="925"/>
      <c r="I31" s="71">
        <f t="shared" ref="I31:Z31" si="3">SUM(I22:I30)</f>
        <v>23670</v>
      </c>
      <c r="J31" s="72">
        <f t="shared" si="3"/>
        <v>0</v>
      </c>
      <c r="K31" s="73">
        <f t="shared" si="3"/>
        <v>0</v>
      </c>
      <c r="L31" s="260">
        <f t="shared" si="3"/>
        <v>14627</v>
      </c>
      <c r="M31" s="261">
        <f t="shared" si="3"/>
        <v>0</v>
      </c>
      <c r="N31" s="262">
        <f t="shared" si="3"/>
        <v>12800</v>
      </c>
      <c r="O31" s="74">
        <f t="shared" si="3"/>
        <v>0</v>
      </c>
      <c r="P31" s="73">
        <f t="shared" si="3"/>
        <v>1827</v>
      </c>
      <c r="Q31" s="857">
        <f t="shared" si="3"/>
        <v>7238</v>
      </c>
      <c r="R31" s="75">
        <f t="shared" si="3"/>
        <v>0</v>
      </c>
      <c r="S31" s="73">
        <f t="shared" si="3"/>
        <v>805</v>
      </c>
      <c r="T31" s="857">
        <f t="shared" si="3"/>
        <v>1000</v>
      </c>
      <c r="U31" s="74">
        <f t="shared" si="3"/>
        <v>0</v>
      </c>
      <c r="V31" s="73">
        <f t="shared" si="3"/>
        <v>0</v>
      </c>
      <c r="W31" s="857">
        <f t="shared" si="3"/>
        <v>0</v>
      </c>
      <c r="X31" s="74">
        <f t="shared" si="3"/>
        <v>0</v>
      </c>
      <c r="Y31" s="73">
        <f t="shared" si="3"/>
        <v>0</v>
      </c>
      <c r="Z31" s="76">
        <f t="shared" si="3"/>
        <v>0</v>
      </c>
      <c r="AA31" s="91"/>
    </row>
    <row r="32" spans="1:42" s="30" customFormat="1" ht="7.5" customHeight="1" thickBot="1" x14ac:dyDescent="0.3">
      <c r="A32" s="47"/>
      <c r="B32" s="47"/>
      <c r="C32" s="47"/>
      <c r="D32" s="53"/>
      <c r="E32" s="53"/>
      <c r="F32" s="53"/>
      <c r="G32" s="53"/>
      <c r="H32" s="53"/>
      <c r="I32" s="61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62"/>
      <c r="X32" s="62"/>
      <c r="Y32" s="62"/>
      <c r="Z32" s="62"/>
    </row>
    <row r="33" spans="1:42" s="3" customFormat="1" ht="15.95" customHeight="1" x14ac:dyDescent="0.25">
      <c r="A33" s="47"/>
      <c r="B33" s="47"/>
      <c r="C33" s="47"/>
      <c r="D33" s="24" t="s">
        <v>23</v>
      </c>
      <c r="E33" s="55"/>
      <c r="F33" s="55"/>
      <c r="G33" s="55"/>
      <c r="H33" s="55"/>
      <c r="I33" s="9" t="s">
        <v>15</v>
      </c>
      <c r="J33" s="60" t="s">
        <v>42</v>
      </c>
      <c r="K33" s="16" t="s">
        <v>24</v>
      </c>
      <c r="L33" s="16"/>
      <c r="M33" s="16" t="s">
        <v>122</v>
      </c>
      <c r="N33" s="60"/>
      <c r="O33" s="18"/>
      <c r="P33" s="18"/>
      <c r="Q33" s="18"/>
      <c r="R33" s="18"/>
      <c r="S33" s="18"/>
      <c r="T33" s="18"/>
      <c r="U33" s="18"/>
      <c r="V33" s="18"/>
      <c r="W33" s="179"/>
      <c r="X33" s="174"/>
      <c r="Y33" s="180"/>
      <c r="Z33" s="162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3" customFormat="1" ht="15.95" customHeight="1" x14ac:dyDescent="0.25">
      <c r="A34" s="181"/>
      <c r="B34" s="181"/>
      <c r="C34" s="181"/>
      <c r="D34" s="12"/>
      <c r="E34" s="56"/>
      <c r="F34" s="56"/>
      <c r="G34" s="56"/>
      <c r="H34" s="56"/>
      <c r="I34" s="11" t="s">
        <v>16</v>
      </c>
      <c r="J34" s="19" t="s">
        <v>42</v>
      </c>
      <c r="K34" s="17" t="s">
        <v>25</v>
      </c>
      <c r="L34" s="17"/>
      <c r="M34" s="17" t="s">
        <v>121</v>
      </c>
      <c r="N34" s="19"/>
      <c r="O34" s="20"/>
      <c r="P34" s="20"/>
      <c r="Q34" s="20"/>
      <c r="R34" s="20"/>
      <c r="S34" s="20"/>
      <c r="T34" s="20"/>
      <c r="U34" s="20"/>
      <c r="V34" s="20"/>
      <c r="W34" s="182"/>
      <c r="X34" s="180"/>
      <c r="Y34" s="180"/>
      <c r="Z34" s="162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" customFormat="1" ht="15.95" customHeight="1" x14ac:dyDescent="0.25">
      <c r="A35" s="44"/>
      <c r="B35" s="45"/>
      <c r="C35" s="46"/>
      <c r="D35" s="57"/>
      <c r="E35" s="38"/>
      <c r="F35" s="38"/>
      <c r="G35" s="38"/>
      <c r="H35" s="38"/>
      <c r="I35" s="11" t="s">
        <v>17</v>
      </c>
      <c r="J35" s="19" t="s">
        <v>42</v>
      </c>
      <c r="K35" s="20" t="s">
        <v>567</v>
      </c>
      <c r="L35" s="17"/>
      <c r="M35" s="19"/>
      <c r="N35" s="19"/>
      <c r="O35" s="20"/>
      <c r="P35" s="56"/>
      <c r="Q35" s="56"/>
      <c r="R35" s="56"/>
      <c r="S35" s="56"/>
      <c r="T35" s="56"/>
      <c r="U35" s="56"/>
      <c r="V35" s="56"/>
      <c r="W35" s="58"/>
      <c r="X35" s="8"/>
      <c r="Z35" s="162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2" customFormat="1" ht="15.95" customHeight="1" thickBot="1" x14ac:dyDescent="0.3">
      <c r="A36" s="3"/>
      <c r="B36" s="45"/>
      <c r="C36" s="46"/>
      <c r="D36" s="59"/>
      <c r="E36" s="31"/>
      <c r="F36" s="31"/>
      <c r="G36" s="31"/>
      <c r="H36" s="31"/>
      <c r="I36" s="10" t="s">
        <v>18</v>
      </c>
      <c r="J36" s="21" t="s">
        <v>42</v>
      </c>
      <c r="K36" s="22" t="s">
        <v>568</v>
      </c>
      <c r="L36" s="23"/>
      <c r="M36" s="21"/>
      <c r="N36" s="21"/>
      <c r="O36" s="22"/>
      <c r="P36" s="25"/>
      <c r="Q36" s="25"/>
      <c r="R36" s="25"/>
      <c r="S36" s="25"/>
      <c r="T36" s="25"/>
      <c r="U36" s="25"/>
      <c r="V36" s="25"/>
      <c r="W36" s="13"/>
      <c r="Z36" s="162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</sheetData>
  <mergeCells count="50">
    <mergeCell ref="D14:H14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A18:C19"/>
    <mergeCell ref="D19:D21"/>
    <mergeCell ref="E19:E21"/>
    <mergeCell ref="F19:F21"/>
    <mergeCell ref="Q19:Y19"/>
    <mergeCell ref="N20:N21"/>
    <mergeCell ref="O20:O21"/>
    <mergeCell ref="P20:P21"/>
    <mergeCell ref="Q20:S20"/>
    <mergeCell ref="D31:H31"/>
    <mergeCell ref="Z19:Z21"/>
    <mergeCell ref="A20:A21"/>
    <mergeCell ref="B20:B21"/>
    <mergeCell ref="C20:C21"/>
    <mergeCell ref="G20:G21"/>
    <mergeCell ref="H20:H21"/>
    <mergeCell ref="J20:J21"/>
    <mergeCell ref="K20:K21"/>
    <mergeCell ref="L20:L21"/>
    <mergeCell ref="T20:V20"/>
    <mergeCell ref="W20:Y20"/>
    <mergeCell ref="M20:M21"/>
    <mergeCell ref="G19:H19"/>
    <mergeCell ref="I19:I21"/>
    <mergeCell ref="M19:P19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5"/>
  <sheetViews>
    <sheetView topLeftCell="A7" zoomScale="75" zoomScaleNormal="75" workbookViewId="0">
      <selection activeCell="D1" sqref="D1:Z34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566</v>
      </c>
    </row>
    <row r="2" spans="1:42" ht="24.75" customHeight="1" x14ac:dyDescent="0.25">
      <c r="A2" s="5"/>
      <c r="D2" s="63" t="s">
        <v>44</v>
      </c>
      <c r="E2" s="64" t="s">
        <v>60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9" customFormat="1" ht="47.25" customHeight="1" x14ac:dyDescent="0.25">
      <c r="A7" s="232">
        <v>3639</v>
      </c>
      <c r="B7" s="232">
        <v>3639</v>
      </c>
      <c r="C7" s="234"/>
      <c r="D7" s="513" t="s">
        <v>343</v>
      </c>
      <c r="E7" s="504" t="s">
        <v>344</v>
      </c>
      <c r="F7" s="503" t="s">
        <v>344</v>
      </c>
      <c r="G7" s="505" t="s">
        <v>345</v>
      </c>
      <c r="H7" s="506" t="s">
        <v>345</v>
      </c>
      <c r="I7" s="77">
        <f t="shared" ref="I7:I28" si="0">J7+K7+L7+SUM(Q7:Z7)</f>
        <v>6400</v>
      </c>
      <c r="J7" s="246">
        <v>0</v>
      </c>
      <c r="K7" s="508">
        <v>0</v>
      </c>
      <c r="L7" s="511">
        <v>6400</v>
      </c>
      <c r="M7" s="509">
        <v>0</v>
      </c>
      <c r="N7" s="299">
        <v>4400</v>
      </c>
      <c r="O7" s="242">
        <v>0</v>
      </c>
      <c r="P7" s="293">
        <v>2000</v>
      </c>
      <c r="Q7" s="848">
        <v>0</v>
      </c>
      <c r="R7" s="307">
        <v>0</v>
      </c>
      <c r="S7" s="191">
        <v>0</v>
      </c>
      <c r="T7" s="848">
        <v>0</v>
      </c>
      <c r="U7" s="186">
        <v>0</v>
      </c>
      <c r="V7" s="126">
        <v>0</v>
      </c>
      <c r="W7" s="859">
        <v>0</v>
      </c>
      <c r="X7" s="81">
        <v>0</v>
      </c>
      <c r="Y7" s="82">
        <v>0</v>
      </c>
      <c r="Z7" s="85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31.5" customHeight="1" x14ac:dyDescent="0.25">
      <c r="A8" s="236">
        <v>3639</v>
      </c>
      <c r="B8" s="237">
        <v>6121</v>
      </c>
      <c r="C8" s="238"/>
      <c r="D8" s="514" t="s">
        <v>346</v>
      </c>
      <c r="E8" s="288" t="s">
        <v>344</v>
      </c>
      <c r="F8" s="284" t="s">
        <v>344</v>
      </c>
      <c r="G8" s="235" t="s">
        <v>345</v>
      </c>
      <c r="H8" s="498" t="s">
        <v>345</v>
      </c>
      <c r="I8" s="85">
        <f t="shared" si="0"/>
        <v>30000</v>
      </c>
      <c r="J8" s="86">
        <v>0</v>
      </c>
      <c r="K8" s="97">
        <v>0</v>
      </c>
      <c r="L8" s="264">
        <f>M8+N8+O8+P8</f>
        <v>20000</v>
      </c>
      <c r="M8" s="265">
        <v>0</v>
      </c>
      <c r="N8" s="259">
        <v>15000</v>
      </c>
      <c r="O8" s="88">
        <v>0</v>
      </c>
      <c r="P8" s="97">
        <v>5000</v>
      </c>
      <c r="Q8" s="849">
        <v>10000</v>
      </c>
      <c r="R8" s="88">
        <v>0</v>
      </c>
      <c r="S8" s="97">
        <v>0</v>
      </c>
      <c r="T8" s="849">
        <v>0</v>
      </c>
      <c r="U8" s="88">
        <v>0</v>
      </c>
      <c r="V8" s="97">
        <v>0</v>
      </c>
      <c r="W8" s="859">
        <v>0</v>
      </c>
      <c r="X8" s="88">
        <v>0</v>
      </c>
      <c r="Y8" s="97">
        <v>0</v>
      </c>
      <c r="Z8" s="85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25.5" customHeight="1" x14ac:dyDescent="0.25">
      <c r="A9" s="232">
        <v>3639</v>
      </c>
      <c r="B9" s="232">
        <v>3639</v>
      </c>
      <c r="C9" s="234"/>
      <c r="D9" s="515" t="s">
        <v>347</v>
      </c>
      <c r="E9" s="288" t="s">
        <v>344</v>
      </c>
      <c r="F9" s="284" t="s">
        <v>344</v>
      </c>
      <c r="G9" s="285" t="s">
        <v>345</v>
      </c>
      <c r="H9" s="499" t="s">
        <v>348</v>
      </c>
      <c r="I9" s="85">
        <f t="shared" si="0"/>
        <v>3000</v>
      </c>
      <c r="J9" s="86">
        <v>0</v>
      </c>
      <c r="K9" s="508">
        <v>0</v>
      </c>
      <c r="L9" s="300">
        <v>2000</v>
      </c>
      <c r="M9" s="265">
        <v>0</v>
      </c>
      <c r="N9" s="299">
        <v>1000</v>
      </c>
      <c r="O9" s="242">
        <v>0</v>
      </c>
      <c r="P9" s="293">
        <v>1000</v>
      </c>
      <c r="Q9" s="849">
        <v>500</v>
      </c>
      <c r="R9" s="88">
        <v>0</v>
      </c>
      <c r="S9" s="337">
        <v>500</v>
      </c>
      <c r="T9" s="849">
        <v>0</v>
      </c>
      <c r="U9" s="88">
        <v>0</v>
      </c>
      <c r="V9" s="97">
        <v>0</v>
      </c>
      <c r="W9" s="859">
        <v>0</v>
      </c>
      <c r="X9" s="88">
        <v>0</v>
      </c>
      <c r="Y9" s="97">
        <v>0</v>
      </c>
      <c r="Z9" s="85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5" customHeight="1" x14ac:dyDescent="0.25">
      <c r="A10" s="232">
        <v>3639</v>
      </c>
      <c r="B10" s="232">
        <v>3639</v>
      </c>
      <c r="C10" s="234"/>
      <c r="D10" s="516" t="s">
        <v>349</v>
      </c>
      <c r="E10" s="288" t="s">
        <v>344</v>
      </c>
      <c r="F10" s="284" t="s">
        <v>344</v>
      </c>
      <c r="G10" s="285" t="s">
        <v>345</v>
      </c>
      <c r="H10" s="499" t="s">
        <v>345</v>
      </c>
      <c r="I10" s="85">
        <f t="shared" si="0"/>
        <v>7000</v>
      </c>
      <c r="J10" s="86">
        <v>0</v>
      </c>
      <c r="K10" s="190">
        <v>0</v>
      </c>
      <c r="L10" s="298">
        <v>7000</v>
      </c>
      <c r="M10" s="265">
        <v>0</v>
      </c>
      <c r="N10" s="299">
        <v>4500</v>
      </c>
      <c r="O10" s="189">
        <v>0</v>
      </c>
      <c r="P10" s="292">
        <v>2500</v>
      </c>
      <c r="Q10" s="849">
        <v>0</v>
      </c>
      <c r="R10" s="88">
        <v>0</v>
      </c>
      <c r="S10" s="279">
        <v>0</v>
      </c>
      <c r="T10" s="849">
        <v>0</v>
      </c>
      <c r="U10" s="88">
        <v>0</v>
      </c>
      <c r="V10" s="97">
        <v>0</v>
      </c>
      <c r="W10" s="859">
        <v>0</v>
      </c>
      <c r="X10" s="88">
        <v>0</v>
      </c>
      <c r="Y10" s="97">
        <v>0</v>
      </c>
      <c r="Z10" s="85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500" customFormat="1" ht="30.75" customHeight="1" x14ac:dyDescent="0.25">
      <c r="A11" s="232">
        <v>3612</v>
      </c>
      <c r="B11" s="233">
        <v>6121</v>
      </c>
      <c r="C11" s="234"/>
      <c r="D11" s="517" t="s">
        <v>350</v>
      </c>
      <c r="E11" s="288" t="s">
        <v>344</v>
      </c>
      <c r="F11" s="284" t="s">
        <v>344</v>
      </c>
      <c r="G11" s="220">
        <v>2018</v>
      </c>
      <c r="H11" s="221">
        <v>2018</v>
      </c>
      <c r="I11" s="85">
        <f t="shared" si="0"/>
        <v>60720</v>
      </c>
      <c r="J11" s="86">
        <v>0</v>
      </c>
      <c r="K11" s="345">
        <v>20800</v>
      </c>
      <c r="L11" s="264">
        <f>M11+N11+O11+P11</f>
        <v>39920</v>
      </c>
      <c r="M11" s="265">
        <v>0</v>
      </c>
      <c r="N11" s="259">
        <v>18000</v>
      </c>
      <c r="O11" s="346">
        <v>5333</v>
      </c>
      <c r="P11" s="345">
        <v>16587</v>
      </c>
      <c r="Q11" s="849">
        <v>0</v>
      </c>
      <c r="R11" s="88">
        <v>0</v>
      </c>
      <c r="S11" s="279">
        <v>0</v>
      </c>
      <c r="T11" s="849">
        <v>0</v>
      </c>
      <c r="U11" s="88">
        <v>0</v>
      </c>
      <c r="V11" s="97">
        <v>0</v>
      </c>
      <c r="W11" s="859">
        <v>0</v>
      </c>
      <c r="X11" s="88">
        <v>0</v>
      </c>
      <c r="Y11" s="97">
        <v>0</v>
      </c>
      <c r="Z11" s="85">
        <v>0</v>
      </c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</row>
    <row r="12" spans="1:42" s="500" customFormat="1" ht="31.5" customHeight="1" x14ac:dyDescent="0.25">
      <c r="A12" s="232">
        <v>3613</v>
      </c>
      <c r="B12" s="233">
        <v>6121</v>
      </c>
      <c r="C12" s="234"/>
      <c r="D12" s="516" t="s">
        <v>351</v>
      </c>
      <c r="E12" s="288" t="s">
        <v>344</v>
      </c>
      <c r="F12" s="284" t="s">
        <v>344</v>
      </c>
      <c r="G12" s="235" t="s">
        <v>352</v>
      </c>
      <c r="H12" s="498" t="s">
        <v>345</v>
      </c>
      <c r="I12" s="85">
        <f t="shared" si="0"/>
        <v>17760</v>
      </c>
      <c r="J12" s="86">
        <v>0</v>
      </c>
      <c r="K12" s="345">
        <v>5947</v>
      </c>
      <c r="L12" s="264">
        <v>11813</v>
      </c>
      <c r="M12" s="265">
        <v>0</v>
      </c>
      <c r="N12" s="259">
        <v>1110</v>
      </c>
      <c r="O12" s="346">
        <v>10364</v>
      </c>
      <c r="P12" s="345">
        <v>339</v>
      </c>
      <c r="Q12" s="849">
        <v>0</v>
      </c>
      <c r="R12" s="88">
        <v>0</v>
      </c>
      <c r="S12" s="279">
        <v>0</v>
      </c>
      <c r="T12" s="849">
        <v>0</v>
      </c>
      <c r="U12" s="88">
        <v>0</v>
      </c>
      <c r="V12" s="97">
        <v>0</v>
      </c>
      <c r="W12" s="859">
        <v>0</v>
      </c>
      <c r="X12" s="88">
        <v>0</v>
      </c>
      <c r="Y12" s="97">
        <v>0</v>
      </c>
      <c r="Z12" s="85">
        <v>0</v>
      </c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</row>
    <row r="13" spans="1:42" s="29" customFormat="1" ht="25.5" customHeight="1" x14ac:dyDescent="0.25">
      <c r="A13" s="232">
        <v>36112</v>
      </c>
      <c r="B13" s="233">
        <v>6121</v>
      </c>
      <c r="C13" s="234"/>
      <c r="D13" s="517" t="s">
        <v>353</v>
      </c>
      <c r="E13" s="288" t="s">
        <v>344</v>
      </c>
      <c r="F13" s="284" t="s">
        <v>344</v>
      </c>
      <c r="G13" s="36">
        <v>2018</v>
      </c>
      <c r="H13" s="37">
        <v>2018</v>
      </c>
      <c r="I13" s="85">
        <f t="shared" si="0"/>
        <v>3500</v>
      </c>
      <c r="J13" s="86">
        <v>0</v>
      </c>
      <c r="K13" s="97">
        <v>0</v>
      </c>
      <c r="L13" s="297">
        <v>3500</v>
      </c>
      <c r="M13" s="265">
        <v>0</v>
      </c>
      <c r="N13" s="259">
        <v>2500</v>
      </c>
      <c r="O13" s="88">
        <v>1000</v>
      </c>
      <c r="P13" s="97">
        <v>0</v>
      </c>
      <c r="Q13" s="849">
        <v>0</v>
      </c>
      <c r="R13" s="88">
        <v>0</v>
      </c>
      <c r="S13" s="279">
        <v>0</v>
      </c>
      <c r="T13" s="849">
        <v>0</v>
      </c>
      <c r="U13" s="88">
        <v>0</v>
      </c>
      <c r="V13" s="97">
        <v>0</v>
      </c>
      <c r="W13" s="859">
        <v>0</v>
      </c>
      <c r="X13" s="88">
        <v>0</v>
      </c>
      <c r="Y13" s="97">
        <v>0</v>
      </c>
      <c r="Z13" s="85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45.75" customHeight="1" x14ac:dyDescent="0.25">
      <c r="A14" s="232">
        <v>3612</v>
      </c>
      <c r="B14" s="233">
        <v>6121</v>
      </c>
      <c r="C14" s="234"/>
      <c r="D14" s="517" t="s">
        <v>354</v>
      </c>
      <c r="E14" s="288" t="s">
        <v>344</v>
      </c>
      <c r="F14" s="284" t="s">
        <v>344</v>
      </c>
      <c r="G14" s="36">
        <v>2018</v>
      </c>
      <c r="H14" s="37">
        <v>2018</v>
      </c>
      <c r="I14" s="85">
        <f t="shared" si="0"/>
        <v>1100</v>
      </c>
      <c r="J14" s="86">
        <v>0</v>
      </c>
      <c r="K14" s="97">
        <v>0</v>
      </c>
      <c r="L14" s="264">
        <v>1100</v>
      </c>
      <c r="M14" s="265">
        <v>0</v>
      </c>
      <c r="N14" s="259">
        <v>1100</v>
      </c>
      <c r="O14" s="88">
        <v>0</v>
      </c>
      <c r="P14" s="97">
        <v>0</v>
      </c>
      <c r="Q14" s="849">
        <v>0</v>
      </c>
      <c r="R14" s="88">
        <v>0</v>
      </c>
      <c r="S14" s="279">
        <v>0</v>
      </c>
      <c r="T14" s="849">
        <v>0</v>
      </c>
      <c r="U14" s="88">
        <v>0</v>
      </c>
      <c r="V14" s="97">
        <v>0</v>
      </c>
      <c r="W14" s="859">
        <v>0</v>
      </c>
      <c r="X14" s="88">
        <v>0</v>
      </c>
      <c r="Y14" s="97">
        <v>0</v>
      </c>
      <c r="Z14" s="85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24.75" customHeight="1" x14ac:dyDescent="0.25">
      <c r="A15" s="232">
        <v>3639</v>
      </c>
      <c r="B15" s="233">
        <v>6121</v>
      </c>
      <c r="C15" s="234"/>
      <c r="D15" s="518" t="s">
        <v>355</v>
      </c>
      <c r="E15" s="288" t="s">
        <v>344</v>
      </c>
      <c r="F15" s="284" t="s">
        <v>344</v>
      </c>
      <c r="G15" s="235" t="s">
        <v>356</v>
      </c>
      <c r="H15" s="498" t="s">
        <v>356</v>
      </c>
      <c r="I15" s="85">
        <f t="shared" si="0"/>
        <v>4400</v>
      </c>
      <c r="J15" s="86">
        <v>0</v>
      </c>
      <c r="K15" s="97">
        <v>0</v>
      </c>
      <c r="L15" s="264">
        <v>0</v>
      </c>
      <c r="M15" s="265">
        <v>0</v>
      </c>
      <c r="N15" s="259">
        <v>0</v>
      </c>
      <c r="O15" s="88">
        <v>0</v>
      </c>
      <c r="P15" s="97">
        <v>0</v>
      </c>
      <c r="Q15" s="849">
        <v>0</v>
      </c>
      <c r="R15" s="88">
        <v>0</v>
      </c>
      <c r="S15" s="279">
        <v>0</v>
      </c>
      <c r="T15" s="849">
        <v>2000</v>
      </c>
      <c r="U15" s="88">
        <v>2400</v>
      </c>
      <c r="V15" s="97">
        <v>0</v>
      </c>
      <c r="W15" s="859">
        <v>0</v>
      </c>
      <c r="X15" s="88">
        <v>0</v>
      </c>
      <c r="Y15" s="97">
        <v>0</v>
      </c>
      <c r="Z15" s="85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24.75" customHeight="1" x14ac:dyDescent="0.25">
      <c r="A16" s="232">
        <v>3613</v>
      </c>
      <c r="B16" s="233">
        <v>6121</v>
      </c>
      <c r="C16" s="234"/>
      <c r="D16" s="517" t="s">
        <v>357</v>
      </c>
      <c r="E16" s="288" t="s">
        <v>344</v>
      </c>
      <c r="F16" s="284" t="s">
        <v>344</v>
      </c>
      <c r="G16" s="235" t="s">
        <v>356</v>
      </c>
      <c r="H16" s="498" t="s">
        <v>356</v>
      </c>
      <c r="I16" s="85">
        <f t="shared" si="0"/>
        <v>3500</v>
      </c>
      <c r="J16" s="86">
        <v>0</v>
      </c>
      <c r="K16" s="97">
        <v>0</v>
      </c>
      <c r="L16" s="264">
        <v>0</v>
      </c>
      <c r="M16" s="265">
        <v>0</v>
      </c>
      <c r="N16" s="259">
        <v>0</v>
      </c>
      <c r="O16" s="88">
        <v>0</v>
      </c>
      <c r="P16" s="97">
        <v>0</v>
      </c>
      <c r="Q16" s="849">
        <v>0</v>
      </c>
      <c r="R16" s="88">
        <v>0</v>
      </c>
      <c r="S16" s="279">
        <v>0</v>
      </c>
      <c r="T16" s="849">
        <v>2300</v>
      </c>
      <c r="U16" s="88">
        <v>1200</v>
      </c>
      <c r="V16" s="97">
        <v>0</v>
      </c>
      <c r="W16" s="859">
        <v>0</v>
      </c>
      <c r="X16" s="88">
        <v>0</v>
      </c>
      <c r="Y16" s="97">
        <v>0</v>
      </c>
      <c r="Z16" s="85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6" s="29" customFormat="1" ht="24.75" customHeight="1" x14ac:dyDescent="0.25">
      <c r="A17" s="239">
        <v>3639</v>
      </c>
      <c r="B17" s="240">
        <v>6121</v>
      </c>
      <c r="C17" s="234"/>
      <c r="D17" s="303" t="s">
        <v>358</v>
      </c>
      <c r="E17" s="288" t="s">
        <v>344</v>
      </c>
      <c r="F17" s="284" t="s">
        <v>344</v>
      </c>
      <c r="G17" s="36">
        <v>2021</v>
      </c>
      <c r="H17" s="37">
        <v>2021</v>
      </c>
      <c r="I17" s="85">
        <f t="shared" si="0"/>
        <v>4000</v>
      </c>
      <c r="J17" s="86">
        <v>0</v>
      </c>
      <c r="K17" s="97">
        <v>0</v>
      </c>
      <c r="L17" s="297">
        <v>0</v>
      </c>
      <c r="M17" s="265">
        <v>0</v>
      </c>
      <c r="N17" s="259">
        <v>0</v>
      </c>
      <c r="O17" s="88">
        <v>0</v>
      </c>
      <c r="P17" s="97">
        <v>0</v>
      </c>
      <c r="Q17" s="849">
        <v>0</v>
      </c>
      <c r="R17" s="88">
        <v>0</v>
      </c>
      <c r="S17" s="279">
        <v>0</v>
      </c>
      <c r="T17" s="849">
        <v>0</v>
      </c>
      <c r="U17" s="88">
        <v>0</v>
      </c>
      <c r="V17" s="97">
        <v>0</v>
      </c>
      <c r="W17" s="859">
        <v>4000</v>
      </c>
      <c r="X17" s="88">
        <v>0</v>
      </c>
      <c r="Y17" s="97">
        <v>0</v>
      </c>
      <c r="Z17" s="85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6" s="29" customFormat="1" ht="31.5" customHeight="1" x14ac:dyDescent="0.25">
      <c r="A18" s="232">
        <v>3639</v>
      </c>
      <c r="B18" s="232">
        <v>3639</v>
      </c>
      <c r="C18" s="234"/>
      <c r="D18" s="303" t="s">
        <v>359</v>
      </c>
      <c r="E18" s="288" t="s">
        <v>344</v>
      </c>
      <c r="F18" s="284" t="s">
        <v>344</v>
      </c>
      <c r="G18" s="36">
        <v>2021</v>
      </c>
      <c r="H18" s="37">
        <v>2021</v>
      </c>
      <c r="I18" s="85">
        <f t="shared" si="0"/>
        <v>6000</v>
      </c>
      <c r="J18" s="86">
        <v>0</v>
      </c>
      <c r="K18" s="97">
        <v>0</v>
      </c>
      <c r="L18" s="264">
        <v>0</v>
      </c>
      <c r="M18" s="265">
        <v>0</v>
      </c>
      <c r="N18" s="259">
        <v>0</v>
      </c>
      <c r="O18" s="88">
        <v>0</v>
      </c>
      <c r="P18" s="78">
        <v>0</v>
      </c>
      <c r="Q18" s="849">
        <v>0</v>
      </c>
      <c r="R18" s="88">
        <v>0</v>
      </c>
      <c r="S18" s="279">
        <v>0</v>
      </c>
      <c r="T18" s="849">
        <v>4000</v>
      </c>
      <c r="U18" s="88">
        <v>2000</v>
      </c>
      <c r="V18" s="97">
        <v>0</v>
      </c>
      <c r="W18" s="859">
        <v>0</v>
      </c>
      <c r="X18" s="88">
        <v>0</v>
      </c>
      <c r="Y18" s="97">
        <v>0</v>
      </c>
      <c r="Z18" s="85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6" s="231" customFormat="1" ht="31.5" customHeight="1" x14ac:dyDescent="0.25">
      <c r="A19" s="236">
        <v>3639</v>
      </c>
      <c r="B19" s="237">
        <v>6121</v>
      </c>
      <c r="C19" s="238"/>
      <c r="D19" s="515" t="s">
        <v>360</v>
      </c>
      <c r="E19" s="288" t="s">
        <v>344</v>
      </c>
      <c r="F19" s="284" t="s">
        <v>344</v>
      </c>
      <c r="G19" s="235" t="s">
        <v>348</v>
      </c>
      <c r="H19" s="498" t="s">
        <v>348</v>
      </c>
      <c r="I19" s="85">
        <f t="shared" si="0"/>
        <v>1250</v>
      </c>
      <c r="J19" s="86">
        <v>0</v>
      </c>
      <c r="K19" s="97">
        <v>0</v>
      </c>
      <c r="L19" s="298">
        <v>0</v>
      </c>
      <c r="M19" s="265">
        <v>0</v>
      </c>
      <c r="N19" s="299">
        <v>0</v>
      </c>
      <c r="O19" s="88">
        <v>0</v>
      </c>
      <c r="P19" s="241">
        <v>0</v>
      </c>
      <c r="Q19" s="849">
        <v>1000</v>
      </c>
      <c r="R19" s="88">
        <v>0</v>
      </c>
      <c r="S19" s="97">
        <v>250</v>
      </c>
      <c r="T19" s="849">
        <v>0</v>
      </c>
      <c r="U19" s="241">
        <v>0</v>
      </c>
      <c r="V19" s="97">
        <v>0</v>
      </c>
      <c r="W19" s="859">
        <v>0</v>
      </c>
      <c r="X19" s="88">
        <v>0</v>
      </c>
      <c r="Y19" s="97">
        <v>0</v>
      </c>
      <c r="Z19" s="85">
        <v>0</v>
      </c>
      <c r="AA19" s="510"/>
      <c r="AB19" s="501"/>
      <c r="AC19" s="501"/>
      <c r="AD19" s="501"/>
      <c r="AE19" s="502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</row>
    <row r="20" spans="1:46" s="29" customFormat="1" ht="25.5" customHeight="1" x14ac:dyDescent="0.25">
      <c r="A20" s="232">
        <v>3612</v>
      </c>
      <c r="B20" s="233">
        <v>6121</v>
      </c>
      <c r="C20" s="234"/>
      <c r="D20" s="517" t="s">
        <v>361</v>
      </c>
      <c r="E20" s="288" t="s">
        <v>344</v>
      </c>
      <c r="F20" s="284" t="s">
        <v>344</v>
      </c>
      <c r="G20" s="235" t="s">
        <v>348</v>
      </c>
      <c r="H20" s="498" t="s">
        <v>348</v>
      </c>
      <c r="I20" s="85">
        <f t="shared" si="0"/>
        <v>9000</v>
      </c>
      <c r="J20" s="86">
        <v>0</v>
      </c>
      <c r="K20" s="97">
        <v>0</v>
      </c>
      <c r="L20" s="264"/>
      <c r="M20" s="265">
        <v>0</v>
      </c>
      <c r="N20" s="259">
        <v>0</v>
      </c>
      <c r="O20" s="88">
        <v>0</v>
      </c>
      <c r="P20" s="78">
        <v>0</v>
      </c>
      <c r="Q20" s="849">
        <v>3500</v>
      </c>
      <c r="R20" s="86">
        <v>3500</v>
      </c>
      <c r="S20" s="97">
        <v>2000</v>
      </c>
      <c r="T20" s="849">
        <v>0</v>
      </c>
      <c r="U20" s="241">
        <v>0</v>
      </c>
      <c r="V20" s="97">
        <v>0</v>
      </c>
      <c r="W20" s="859">
        <v>0</v>
      </c>
      <c r="X20" s="88">
        <v>0</v>
      </c>
      <c r="Y20" s="97">
        <v>0</v>
      </c>
      <c r="Z20" s="85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6" s="29" customFormat="1" ht="25.5" customHeight="1" x14ac:dyDescent="0.25">
      <c r="A21" s="232">
        <v>3639</v>
      </c>
      <c r="B21" s="232">
        <v>3639</v>
      </c>
      <c r="C21" s="234"/>
      <c r="D21" s="519" t="s">
        <v>362</v>
      </c>
      <c r="E21" s="288" t="s">
        <v>344</v>
      </c>
      <c r="F21" s="284" t="s">
        <v>344</v>
      </c>
      <c r="G21" s="285" t="s">
        <v>345</v>
      </c>
      <c r="H21" s="499" t="s">
        <v>345</v>
      </c>
      <c r="I21" s="85">
        <f t="shared" si="0"/>
        <v>3000</v>
      </c>
      <c r="J21" s="86">
        <v>0</v>
      </c>
      <c r="K21" s="97">
        <v>0</v>
      </c>
      <c r="L21" s="298">
        <v>3000</v>
      </c>
      <c r="M21" s="265">
        <v>0</v>
      </c>
      <c r="N21" s="299">
        <v>1500</v>
      </c>
      <c r="O21" s="88">
        <v>0</v>
      </c>
      <c r="P21" s="292">
        <v>1500</v>
      </c>
      <c r="Q21" s="849">
        <v>0</v>
      </c>
      <c r="R21" s="188">
        <v>0</v>
      </c>
      <c r="S21" s="279">
        <v>0</v>
      </c>
      <c r="T21" s="849">
        <v>0</v>
      </c>
      <c r="U21" s="241">
        <v>0</v>
      </c>
      <c r="V21" s="97">
        <v>0</v>
      </c>
      <c r="W21" s="859">
        <v>0</v>
      </c>
      <c r="X21" s="88">
        <v>0</v>
      </c>
      <c r="Y21" s="97">
        <v>0</v>
      </c>
      <c r="Z21" s="85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6" s="29" customFormat="1" ht="25.5" customHeight="1" x14ac:dyDescent="0.25">
      <c r="A22" s="232">
        <v>3639</v>
      </c>
      <c r="B22" s="232">
        <v>3639</v>
      </c>
      <c r="C22" s="234"/>
      <c r="D22" s="515" t="s">
        <v>363</v>
      </c>
      <c r="E22" s="288" t="s">
        <v>344</v>
      </c>
      <c r="F22" s="284" t="s">
        <v>344</v>
      </c>
      <c r="G22" s="285" t="s">
        <v>345</v>
      </c>
      <c r="H22" s="499" t="s">
        <v>345</v>
      </c>
      <c r="I22" s="85">
        <f t="shared" si="0"/>
        <v>800</v>
      </c>
      <c r="J22" s="86">
        <v>0</v>
      </c>
      <c r="K22" s="97">
        <v>0</v>
      </c>
      <c r="L22" s="300">
        <v>800</v>
      </c>
      <c r="M22" s="265">
        <v>0</v>
      </c>
      <c r="N22" s="299">
        <v>400</v>
      </c>
      <c r="O22" s="88">
        <v>0</v>
      </c>
      <c r="P22" s="293">
        <v>400</v>
      </c>
      <c r="Q22" s="849">
        <v>0</v>
      </c>
      <c r="R22" s="188">
        <v>0</v>
      </c>
      <c r="S22" s="337">
        <v>0</v>
      </c>
      <c r="T22" s="849">
        <v>0</v>
      </c>
      <c r="U22" s="241">
        <v>0</v>
      </c>
      <c r="V22" s="97">
        <v>0</v>
      </c>
      <c r="W22" s="859">
        <v>0</v>
      </c>
      <c r="X22" s="88">
        <v>0</v>
      </c>
      <c r="Y22" s="97">
        <v>0</v>
      </c>
      <c r="Z22" s="85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6" s="29" customFormat="1" ht="31.5" customHeight="1" x14ac:dyDescent="0.25">
      <c r="A23" s="232">
        <v>3639</v>
      </c>
      <c r="B23" s="232">
        <v>3639</v>
      </c>
      <c r="C23" s="234"/>
      <c r="D23" s="516" t="s">
        <v>364</v>
      </c>
      <c r="E23" s="288" t="s">
        <v>344</v>
      </c>
      <c r="F23" s="284" t="s">
        <v>344</v>
      </c>
      <c r="G23" s="285" t="s">
        <v>345</v>
      </c>
      <c r="H23" s="499" t="s">
        <v>345</v>
      </c>
      <c r="I23" s="85">
        <f t="shared" si="0"/>
        <v>1800</v>
      </c>
      <c r="J23" s="86">
        <v>0</v>
      </c>
      <c r="K23" s="97">
        <v>0</v>
      </c>
      <c r="L23" s="298">
        <v>1800</v>
      </c>
      <c r="M23" s="265">
        <v>0</v>
      </c>
      <c r="N23" s="299">
        <v>900</v>
      </c>
      <c r="O23" s="88">
        <v>0</v>
      </c>
      <c r="P23" s="292">
        <v>900</v>
      </c>
      <c r="Q23" s="849">
        <v>0</v>
      </c>
      <c r="R23" s="188">
        <v>0</v>
      </c>
      <c r="S23" s="279">
        <v>0</v>
      </c>
      <c r="T23" s="849">
        <v>0</v>
      </c>
      <c r="U23" s="241">
        <v>0</v>
      </c>
      <c r="V23" s="97">
        <v>0</v>
      </c>
      <c r="W23" s="859">
        <v>0</v>
      </c>
      <c r="X23" s="88">
        <v>0</v>
      </c>
      <c r="Y23" s="97">
        <v>0</v>
      </c>
      <c r="Z23" s="85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6" s="29" customFormat="1" ht="31.5" customHeight="1" x14ac:dyDescent="0.25">
      <c r="A24" s="232">
        <v>3639</v>
      </c>
      <c r="B24" s="232">
        <v>3639</v>
      </c>
      <c r="C24" s="234"/>
      <c r="D24" s="517" t="s">
        <v>365</v>
      </c>
      <c r="E24" s="288" t="s">
        <v>344</v>
      </c>
      <c r="F24" s="284" t="s">
        <v>344</v>
      </c>
      <c r="G24" s="285" t="s">
        <v>356</v>
      </c>
      <c r="H24" s="499" t="s">
        <v>356</v>
      </c>
      <c r="I24" s="85">
        <f t="shared" si="0"/>
        <v>2500</v>
      </c>
      <c r="J24" s="86">
        <v>0</v>
      </c>
      <c r="K24" s="97">
        <v>0</v>
      </c>
      <c r="L24" s="298">
        <v>0</v>
      </c>
      <c r="M24" s="265">
        <v>0</v>
      </c>
      <c r="N24" s="299">
        <v>0</v>
      </c>
      <c r="O24" s="88">
        <v>0</v>
      </c>
      <c r="P24" s="292">
        <v>0</v>
      </c>
      <c r="Q24" s="849">
        <v>0</v>
      </c>
      <c r="R24" s="188">
        <v>0</v>
      </c>
      <c r="S24" s="279">
        <v>0</v>
      </c>
      <c r="T24" s="849">
        <v>1000</v>
      </c>
      <c r="U24" s="241">
        <v>0</v>
      </c>
      <c r="V24" s="97">
        <v>1500</v>
      </c>
      <c r="W24" s="859">
        <v>0</v>
      </c>
      <c r="X24" s="88">
        <v>0</v>
      </c>
      <c r="Y24" s="97">
        <v>0</v>
      </c>
      <c r="Z24" s="85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6" s="29" customFormat="1" ht="25.5" customHeight="1" x14ac:dyDescent="0.25">
      <c r="A25" s="232">
        <v>3639</v>
      </c>
      <c r="B25" s="232">
        <v>3639</v>
      </c>
      <c r="C25" s="234"/>
      <c r="D25" s="515" t="s">
        <v>366</v>
      </c>
      <c r="E25" s="288" t="s">
        <v>344</v>
      </c>
      <c r="F25" s="284" t="s">
        <v>344</v>
      </c>
      <c r="G25" s="285" t="s">
        <v>345</v>
      </c>
      <c r="H25" s="499" t="s">
        <v>356</v>
      </c>
      <c r="I25" s="85">
        <f t="shared" si="0"/>
        <v>15000</v>
      </c>
      <c r="J25" s="86">
        <v>0</v>
      </c>
      <c r="K25" s="97">
        <v>0</v>
      </c>
      <c r="L25" s="300">
        <v>5000</v>
      </c>
      <c r="M25" s="265">
        <v>0</v>
      </c>
      <c r="N25" s="299">
        <v>2500</v>
      </c>
      <c r="O25" s="88">
        <v>0</v>
      </c>
      <c r="P25" s="293">
        <v>2500</v>
      </c>
      <c r="Q25" s="849">
        <v>2500</v>
      </c>
      <c r="R25" s="188">
        <v>0</v>
      </c>
      <c r="S25" s="337">
        <v>2500</v>
      </c>
      <c r="T25" s="849">
        <v>2500</v>
      </c>
      <c r="U25" s="241">
        <v>0</v>
      </c>
      <c r="V25" s="156">
        <v>2500</v>
      </c>
      <c r="W25" s="859">
        <v>0</v>
      </c>
      <c r="X25" s="88">
        <v>0</v>
      </c>
      <c r="Y25" s="97">
        <v>0</v>
      </c>
      <c r="Z25" s="85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6" s="29" customFormat="1" ht="31.5" customHeight="1" x14ac:dyDescent="0.25">
      <c r="A26" s="232">
        <v>3639</v>
      </c>
      <c r="B26" s="232">
        <v>3639</v>
      </c>
      <c r="C26" s="234"/>
      <c r="D26" s="515" t="s">
        <v>367</v>
      </c>
      <c r="E26" s="288" t="s">
        <v>344</v>
      </c>
      <c r="F26" s="284" t="s">
        <v>344</v>
      </c>
      <c r="G26" s="285" t="s">
        <v>348</v>
      </c>
      <c r="H26" s="499" t="s">
        <v>348</v>
      </c>
      <c r="I26" s="85">
        <f t="shared" si="0"/>
        <v>3550</v>
      </c>
      <c r="J26" s="86">
        <v>0</v>
      </c>
      <c r="K26" s="97">
        <v>0</v>
      </c>
      <c r="L26" s="300">
        <v>0</v>
      </c>
      <c r="M26" s="265">
        <v>0</v>
      </c>
      <c r="N26" s="299">
        <v>0</v>
      </c>
      <c r="O26" s="88">
        <v>0</v>
      </c>
      <c r="P26" s="293">
        <v>0</v>
      </c>
      <c r="Q26" s="849">
        <v>1000</v>
      </c>
      <c r="R26" s="188">
        <v>0</v>
      </c>
      <c r="S26" s="337">
        <v>2550</v>
      </c>
      <c r="T26" s="849">
        <v>0</v>
      </c>
      <c r="U26" s="241">
        <v>0</v>
      </c>
      <c r="V26" s="156">
        <v>0</v>
      </c>
      <c r="W26" s="859">
        <v>0</v>
      </c>
      <c r="X26" s="88">
        <v>0</v>
      </c>
      <c r="Y26" s="97">
        <v>0</v>
      </c>
      <c r="Z26" s="85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6" s="29" customFormat="1" ht="31.5" customHeight="1" x14ac:dyDescent="0.25">
      <c r="A27" s="232">
        <v>3639</v>
      </c>
      <c r="B27" s="232">
        <v>3639</v>
      </c>
      <c r="C27" s="234"/>
      <c r="D27" s="517" t="s">
        <v>368</v>
      </c>
      <c r="E27" s="288" t="s">
        <v>344</v>
      </c>
      <c r="F27" s="284" t="s">
        <v>344</v>
      </c>
      <c r="G27" s="285" t="s">
        <v>369</v>
      </c>
      <c r="H27" s="499" t="s">
        <v>369</v>
      </c>
      <c r="I27" s="85">
        <f t="shared" si="0"/>
        <v>2700</v>
      </c>
      <c r="J27" s="86">
        <v>0</v>
      </c>
      <c r="K27" s="97">
        <v>0</v>
      </c>
      <c r="L27" s="298">
        <v>0</v>
      </c>
      <c r="M27" s="265">
        <v>0</v>
      </c>
      <c r="N27" s="299">
        <v>0</v>
      </c>
      <c r="O27" s="88">
        <v>0</v>
      </c>
      <c r="P27" s="292">
        <v>0</v>
      </c>
      <c r="Q27" s="849">
        <v>0</v>
      </c>
      <c r="R27" s="188">
        <v>0</v>
      </c>
      <c r="S27" s="279">
        <v>0</v>
      </c>
      <c r="T27" s="849">
        <v>0</v>
      </c>
      <c r="U27" s="241">
        <v>0</v>
      </c>
      <c r="V27" s="97">
        <v>0</v>
      </c>
      <c r="W27" s="859">
        <v>0</v>
      </c>
      <c r="X27" s="88">
        <v>0</v>
      </c>
      <c r="Y27" s="89">
        <v>2700</v>
      </c>
      <c r="Z27" s="85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6" s="29" customFormat="1" ht="25.5" customHeight="1" thickBot="1" x14ac:dyDescent="0.3">
      <c r="A28" s="232">
        <v>3639</v>
      </c>
      <c r="B28" s="232">
        <v>3639</v>
      </c>
      <c r="C28" s="234"/>
      <c r="D28" s="520" t="s">
        <v>370</v>
      </c>
      <c r="E28" s="289" t="s">
        <v>344</v>
      </c>
      <c r="F28" s="290" t="s">
        <v>344</v>
      </c>
      <c r="G28" s="291" t="s">
        <v>356</v>
      </c>
      <c r="H28" s="507" t="s">
        <v>356</v>
      </c>
      <c r="I28" s="193">
        <f t="shared" si="0"/>
        <v>6700</v>
      </c>
      <c r="J28" s="86">
        <v>0</v>
      </c>
      <c r="K28" s="97">
        <v>0</v>
      </c>
      <c r="L28" s="512">
        <v>0</v>
      </c>
      <c r="M28" s="265">
        <v>0</v>
      </c>
      <c r="N28" s="301">
        <v>0</v>
      </c>
      <c r="O28" s="88">
        <v>0</v>
      </c>
      <c r="P28" s="78">
        <v>0</v>
      </c>
      <c r="Q28" s="850">
        <v>0</v>
      </c>
      <c r="R28" s="320">
        <v>0</v>
      </c>
      <c r="S28" s="330">
        <v>0</v>
      </c>
      <c r="T28" s="850">
        <v>3000</v>
      </c>
      <c r="U28" s="323"/>
      <c r="V28" s="324">
        <v>3700</v>
      </c>
      <c r="W28" s="859">
        <v>0</v>
      </c>
      <c r="X28" s="88">
        <v>0</v>
      </c>
      <c r="Y28" s="89">
        <v>0</v>
      </c>
      <c r="Z28" s="85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6" s="30" customFormat="1" ht="23.1" customHeight="1" thickBot="1" x14ac:dyDescent="0.3">
      <c r="A29" s="42"/>
      <c r="B29" s="43"/>
      <c r="C29" s="52"/>
      <c r="D29" s="984" t="s">
        <v>1</v>
      </c>
      <c r="E29" s="924"/>
      <c r="F29" s="924"/>
      <c r="G29" s="924"/>
      <c r="H29" s="925"/>
      <c r="I29" s="214">
        <f t="shared" ref="I29:Z29" si="1">SUM(I7:I28)</f>
        <v>193680</v>
      </c>
      <c r="J29" s="165">
        <f t="shared" si="1"/>
        <v>0</v>
      </c>
      <c r="K29" s="74">
        <f t="shared" si="1"/>
        <v>26747</v>
      </c>
      <c r="L29" s="271">
        <f t="shared" si="1"/>
        <v>102333</v>
      </c>
      <c r="M29" s="261">
        <f t="shared" si="1"/>
        <v>0</v>
      </c>
      <c r="N29" s="296">
        <f t="shared" si="1"/>
        <v>52910</v>
      </c>
      <c r="O29" s="165">
        <f t="shared" si="1"/>
        <v>16697</v>
      </c>
      <c r="P29" s="73">
        <f t="shared" si="1"/>
        <v>32726</v>
      </c>
      <c r="Q29" s="857">
        <f t="shared" si="1"/>
        <v>18500</v>
      </c>
      <c r="R29" s="75">
        <f t="shared" si="1"/>
        <v>3500</v>
      </c>
      <c r="S29" s="73">
        <f t="shared" si="1"/>
        <v>7800</v>
      </c>
      <c r="T29" s="857">
        <f t="shared" si="1"/>
        <v>14800</v>
      </c>
      <c r="U29" s="74">
        <f t="shared" si="1"/>
        <v>5600</v>
      </c>
      <c r="V29" s="73">
        <f t="shared" si="1"/>
        <v>7700</v>
      </c>
      <c r="W29" s="857">
        <f t="shared" si="1"/>
        <v>4000</v>
      </c>
      <c r="X29" s="74">
        <f t="shared" si="1"/>
        <v>0</v>
      </c>
      <c r="Y29" s="74">
        <f t="shared" si="1"/>
        <v>2700</v>
      </c>
      <c r="Z29" s="76">
        <f t="shared" si="1"/>
        <v>0</v>
      </c>
      <c r="AA29" s="91"/>
    </row>
    <row r="30" spans="1:46" s="30" customFormat="1" ht="7.5" customHeight="1" thickBot="1" x14ac:dyDescent="0.3">
      <c r="A30" s="47"/>
      <c r="B30" s="47"/>
      <c r="C30" s="47"/>
      <c r="D30" s="53"/>
      <c r="E30" s="53"/>
      <c r="F30" s="53"/>
      <c r="G30" s="53"/>
      <c r="H30" s="53"/>
      <c r="I30" s="61"/>
      <c r="J30" s="54"/>
      <c r="K30" s="54"/>
      <c r="L30" s="302"/>
      <c r="M30" s="302"/>
      <c r="N30" s="302"/>
      <c r="O30" s="54"/>
      <c r="P30" s="54"/>
      <c r="Q30" s="54"/>
      <c r="R30" s="54"/>
      <c r="S30" s="54"/>
      <c r="T30" s="54"/>
      <c r="U30" s="54"/>
      <c r="V30" s="54"/>
      <c r="W30" s="62"/>
      <c r="X30" s="62"/>
      <c r="Y30" s="62"/>
      <c r="Z30" s="62"/>
    </row>
    <row r="31" spans="1:46" s="3" customFormat="1" ht="15.95" customHeight="1" x14ac:dyDescent="0.25">
      <c r="A31" s="47"/>
      <c r="B31" s="47"/>
      <c r="C31" s="47"/>
      <c r="D31" s="24" t="s">
        <v>23</v>
      </c>
      <c r="E31" s="55"/>
      <c r="F31" s="55"/>
      <c r="G31" s="55"/>
      <c r="H31" s="55"/>
      <c r="I31" s="9" t="s">
        <v>15</v>
      </c>
      <c r="J31" s="60" t="s">
        <v>42</v>
      </c>
      <c r="K31" s="16" t="s">
        <v>24</v>
      </c>
      <c r="L31" s="16"/>
      <c r="M31" s="16" t="s">
        <v>122</v>
      </c>
      <c r="N31" s="60"/>
      <c r="O31" s="18"/>
      <c r="P31" s="18"/>
      <c r="Q31" s="18"/>
      <c r="R31" s="18"/>
      <c r="S31" s="18"/>
      <c r="T31" s="18"/>
      <c r="U31" s="18"/>
      <c r="V31" s="18"/>
      <c r="W31" s="179"/>
      <c r="X31" s="174"/>
      <c r="Y31" s="180"/>
      <c r="Z31" s="162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6" s="3" customFormat="1" ht="15.95" customHeight="1" x14ac:dyDescent="0.25">
      <c r="A32" s="181"/>
      <c r="B32" s="181"/>
      <c r="C32" s="181"/>
      <c r="D32" s="12"/>
      <c r="E32" s="56"/>
      <c r="F32" s="56"/>
      <c r="G32" s="56"/>
      <c r="H32" s="56"/>
      <c r="I32" s="11" t="s">
        <v>16</v>
      </c>
      <c r="J32" s="19" t="s">
        <v>42</v>
      </c>
      <c r="K32" s="17" t="s">
        <v>25</v>
      </c>
      <c r="L32" s="17"/>
      <c r="M32" s="17" t="s">
        <v>121</v>
      </c>
      <c r="N32" s="19"/>
      <c r="O32" s="20"/>
      <c r="P32" s="20"/>
      <c r="Q32" s="20"/>
      <c r="R32" s="20"/>
      <c r="S32" s="20"/>
      <c r="T32" s="20"/>
      <c r="U32" s="20"/>
      <c r="V32" s="20"/>
      <c r="W32" s="182"/>
      <c r="X32" s="180"/>
      <c r="Y32" s="180"/>
      <c r="Z32" s="16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" customFormat="1" ht="15.95" customHeight="1" x14ac:dyDescent="0.25">
      <c r="A33" s="44"/>
      <c r="B33" s="45"/>
      <c r="C33" s="46"/>
      <c r="D33" s="57"/>
      <c r="E33" s="38"/>
      <c r="F33" s="38"/>
      <c r="G33" s="38"/>
      <c r="H33" s="38"/>
      <c r="I33" s="11" t="s">
        <v>17</v>
      </c>
      <c r="J33" s="19" t="s">
        <v>42</v>
      </c>
      <c r="K33" s="20" t="s">
        <v>567</v>
      </c>
      <c r="L33" s="17"/>
      <c r="M33" s="19"/>
      <c r="N33" s="19"/>
      <c r="O33" s="20"/>
      <c r="P33" s="56"/>
      <c r="Q33" s="56"/>
      <c r="R33" s="56"/>
      <c r="S33" s="56"/>
      <c r="T33" s="56"/>
      <c r="U33" s="56"/>
      <c r="V33" s="56"/>
      <c r="W33" s="58"/>
      <c r="X33" s="8"/>
      <c r="Z33" s="162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" customFormat="1" ht="15.95" customHeight="1" thickBot="1" x14ac:dyDescent="0.3">
      <c r="A34" s="3"/>
      <c r="B34" s="45"/>
      <c r="C34" s="46"/>
      <c r="D34" s="59"/>
      <c r="E34" s="31"/>
      <c r="F34" s="31"/>
      <c r="G34" s="31"/>
      <c r="H34" s="31"/>
      <c r="I34" s="10" t="s">
        <v>18</v>
      </c>
      <c r="J34" s="21" t="s">
        <v>42</v>
      </c>
      <c r="K34" s="22" t="s">
        <v>568</v>
      </c>
      <c r="L34" s="23"/>
      <c r="M34" s="21"/>
      <c r="N34" s="21"/>
      <c r="O34" s="22"/>
      <c r="P34" s="25"/>
      <c r="Q34" s="25"/>
      <c r="R34" s="25"/>
      <c r="S34" s="25"/>
      <c r="T34" s="25"/>
      <c r="U34" s="25"/>
      <c r="V34" s="25"/>
      <c r="W34" s="13"/>
      <c r="Z34" s="162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ht="15.75" customHeight="1" x14ac:dyDescent="0.25">
      <c r="Z35" s="65"/>
    </row>
  </sheetData>
  <mergeCells count="25">
    <mergeCell ref="D29:H29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3"/>
  <sheetViews>
    <sheetView topLeftCell="A5" zoomScale="75" zoomScaleNormal="75" workbookViewId="0">
      <selection activeCell="D1" sqref="D1:Z33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107</v>
      </c>
    </row>
    <row r="2" spans="1:42" ht="24.75" customHeight="1" x14ac:dyDescent="0.25">
      <c r="A2" s="5"/>
      <c r="D2" s="63" t="s">
        <v>44</v>
      </c>
      <c r="E2" s="64" t="s">
        <v>61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95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8" customFormat="1" ht="25.5" customHeight="1" x14ac:dyDescent="0.25">
      <c r="A7" s="48"/>
      <c r="B7" s="49"/>
      <c r="C7" s="50"/>
      <c r="D7" s="837" t="s">
        <v>467</v>
      </c>
      <c r="E7" s="32" t="s">
        <v>468</v>
      </c>
      <c r="F7" s="33" t="s">
        <v>469</v>
      </c>
      <c r="G7" s="33">
        <v>2018</v>
      </c>
      <c r="H7" s="34">
        <v>2018</v>
      </c>
      <c r="I7" s="80">
        <v>5295</v>
      </c>
      <c r="J7" s="79">
        <v>0</v>
      </c>
      <c r="K7" s="99">
        <v>95</v>
      </c>
      <c r="L7" s="331">
        <f>SUM(M7:P7)</f>
        <v>5200</v>
      </c>
      <c r="M7" s="251">
        <v>0</v>
      </c>
      <c r="N7" s="252">
        <f>2550</f>
        <v>2550</v>
      </c>
      <c r="O7" s="98">
        <v>2350</v>
      </c>
      <c r="P7" s="126">
        <v>300</v>
      </c>
      <c r="Q7" s="860">
        <v>0</v>
      </c>
      <c r="R7" s="98">
        <v>0</v>
      </c>
      <c r="S7" s="126">
        <v>0</v>
      </c>
      <c r="T7" s="222">
        <v>0</v>
      </c>
      <c r="U7" s="98">
        <v>0</v>
      </c>
      <c r="V7" s="126">
        <v>0</v>
      </c>
      <c r="W7" s="222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29.25" customHeight="1" x14ac:dyDescent="0.25">
      <c r="A8" s="48"/>
      <c r="B8" s="49"/>
      <c r="C8" s="50"/>
      <c r="D8" s="836" t="s">
        <v>470</v>
      </c>
      <c r="E8" s="557" t="s">
        <v>468</v>
      </c>
      <c r="F8" s="66" t="s">
        <v>469</v>
      </c>
      <c r="G8" s="66">
        <v>2018</v>
      </c>
      <c r="H8" s="347">
        <v>2018</v>
      </c>
      <c r="I8" s="83">
        <v>6064</v>
      </c>
      <c r="J8" s="84">
        <v>0</v>
      </c>
      <c r="K8" s="93">
        <v>216</v>
      </c>
      <c r="L8" s="315">
        <f>SUM(M8:P8)</f>
        <v>5848</v>
      </c>
      <c r="M8" s="266">
        <v>0</v>
      </c>
      <c r="N8" s="257">
        <v>2578</v>
      </c>
      <c r="O8" s="81">
        <v>2953</v>
      </c>
      <c r="P8" s="156">
        <f>533-216</f>
        <v>317</v>
      </c>
      <c r="Q8" s="861">
        <v>0</v>
      </c>
      <c r="R8" s="81">
        <v>0</v>
      </c>
      <c r="S8" s="156">
        <v>0</v>
      </c>
      <c r="T8" s="224">
        <v>0</v>
      </c>
      <c r="U8" s="81">
        <v>0</v>
      </c>
      <c r="V8" s="156">
        <v>0</v>
      </c>
      <c r="W8" s="224">
        <v>0</v>
      </c>
      <c r="X8" s="81">
        <v>0</v>
      </c>
      <c r="Y8" s="156">
        <v>0</v>
      </c>
      <c r="Z8" s="83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25.5" customHeight="1" x14ac:dyDescent="0.25">
      <c r="A9" s="40"/>
      <c r="B9" s="41"/>
      <c r="C9" s="51"/>
      <c r="D9" s="836" t="s">
        <v>471</v>
      </c>
      <c r="E9" s="557" t="s">
        <v>468</v>
      </c>
      <c r="F9" s="66" t="s">
        <v>469</v>
      </c>
      <c r="G9" s="66">
        <v>2018</v>
      </c>
      <c r="H9" s="347">
        <v>2019</v>
      </c>
      <c r="I9" s="83">
        <v>20000</v>
      </c>
      <c r="J9" s="84">
        <v>0</v>
      </c>
      <c r="K9" s="93">
        <v>0</v>
      </c>
      <c r="L9" s="315">
        <v>600</v>
      </c>
      <c r="M9" s="266">
        <v>0</v>
      </c>
      <c r="N9" s="257">
        <v>0</v>
      </c>
      <c r="O9" s="81">
        <v>0</v>
      </c>
      <c r="P9" s="156">
        <v>600</v>
      </c>
      <c r="Q9" s="861">
        <v>2000</v>
      </c>
      <c r="R9" s="81">
        <v>16700</v>
      </c>
      <c r="S9" s="156">
        <v>700</v>
      </c>
      <c r="T9" s="224">
        <v>0</v>
      </c>
      <c r="U9" s="81">
        <v>0</v>
      </c>
      <c r="V9" s="156">
        <v>0</v>
      </c>
      <c r="W9" s="224">
        <v>0</v>
      </c>
      <c r="X9" s="81">
        <v>0</v>
      </c>
      <c r="Y9" s="156">
        <v>0</v>
      </c>
      <c r="Z9" s="83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5" customHeight="1" x14ac:dyDescent="0.25">
      <c r="A10" s="40"/>
      <c r="B10" s="41"/>
      <c r="C10" s="51"/>
      <c r="D10" s="267" t="s">
        <v>472</v>
      </c>
      <c r="E10" s="35" t="s">
        <v>468</v>
      </c>
      <c r="F10" s="36" t="s">
        <v>469</v>
      </c>
      <c r="G10" s="36">
        <v>2018</v>
      </c>
      <c r="H10" s="37">
        <v>2018</v>
      </c>
      <c r="I10" s="87">
        <v>1200</v>
      </c>
      <c r="J10" s="86">
        <v>0</v>
      </c>
      <c r="K10" s="78">
        <v>0</v>
      </c>
      <c r="L10" s="250">
        <f t="shared" ref="L10:L16" si="0">SUM(M10:P10)</f>
        <v>1200</v>
      </c>
      <c r="M10" s="253">
        <v>800</v>
      </c>
      <c r="N10" s="254">
        <v>0</v>
      </c>
      <c r="O10" s="88">
        <v>0</v>
      </c>
      <c r="P10" s="97">
        <v>400</v>
      </c>
      <c r="Q10" s="859">
        <v>0</v>
      </c>
      <c r="R10" s="88">
        <v>0</v>
      </c>
      <c r="S10" s="97">
        <v>0</v>
      </c>
      <c r="T10" s="223">
        <v>0</v>
      </c>
      <c r="U10" s="88">
        <v>0</v>
      </c>
      <c r="V10" s="97">
        <v>0</v>
      </c>
      <c r="W10" s="223">
        <v>0</v>
      </c>
      <c r="X10" s="88">
        <v>0</v>
      </c>
      <c r="Y10" s="97">
        <v>0</v>
      </c>
      <c r="Z10" s="87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5.5" customHeight="1" x14ac:dyDescent="0.25">
      <c r="A11" s="40"/>
      <c r="B11" s="41"/>
      <c r="C11" s="51"/>
      <c r="D11" s="267" t="s">
        <v>473</v>
      </c>
      <c r="E11" s="35" t="s">
        <v>468</v>
      </c>
      <c r="F11" s="36" t="s">
        <v>469</v>
      </c>
      <c r="G11" s="36">
        <v>2019</v>
      </c>
      <c r="H11" s="37">
        <v>2021</v>
      </c>
      <c r="I11" s="87">
        <v>16900</v>
      </c>
      <c r="J11" s="86">
        <v>0</v>
      </c>
      <c r="K11" s="78">
        <v>0</v>
      </c>
      <c r="L11" s="250">
        <f t="shared" si="0"/>
        <v>360</v>
      </c>
      <c r="M11" s="253">
        <v>0</v>
      </c>
      <c r="N11" s="254">
        <v>0</v>
      </c>
      <c r="O11" s="88">
        <v>0</v>
      </c>
      <c r="P11" s="97">
        <v>360</v>
      </c>
      <c r="Q11" s="859">
        <v>5100</v>
      </c>
      <c r="R11" s="88">
        <v>10200</v>
      </c>
      <c r="S11" s="97">
        <v>1240</v>
      </c>
      <c r="T11" s="223">
        <v>0</v>
      </c>
      <c r="U11" s="88">
        <v>0</v>
      </c>
      <c r="V11" s="97">
        <v>0</v>
      </c>
      <c r="W11" s="223">
        <v>0</v>
      </c>
      <c r="X11" s="88">
        <v>0</v>
      </c>
      <c r="Y11" s="97">
        <v>0</v>
      </c>
      <c r="Z11" s="87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5.5" customHeight="1" x14ac:dyDescent="0.25">
      <c r="A12" s="40"/>
      <c r="B12" s="41"/>
      <c r="C12" s="51"/>
      <c r="D12" s="267" t="s">
        <v>474</v>
      </c>
      <c r="E12" s="35" t="s">
        <v>468</v>
      </c>
      <c r="F12" s="36" t="s">
        <v>469</v>
      </c>
      <c r="G12" s="36">
        <v>2020</v>
      </c>
      <c r="H12" s="37">
        <v>2020</v>
      </c>
      <c r="I12" s="87">
        <v>2000</v>
      </c>
      <c r="J12" s="86">
        <v>0</v>
      </c>
      <c r="K12" s="78">
        <v>0</v>
      </c>
      <c r="L12" s="250">
        <f t="shared" si="0"/>
        <v>0</v>
      </c>
      <c r="M12" s="253">
        <v>0</v>
      </c>
      <c r="N12" s="254">
        <v>0</v>
      </c>
      <c r="O12" s="88">
        <v>0</v>
      </c>
      <c r="P12" s="97">
        <v>0</v>
      </c>
      <c r="Q12" s="859">
        <v>0</v>
      </c>
      <c r="R12" s="88">
        <v>0</v>
      </c>
      <c r="S12" s="97">
        <v>0</v>
      </c>
      <c r="T12" s="223">
        <v>300</v>
      </c>
      <c r="U12" s="88">
        <v>1700</v>
      </c>
      <c r="V12" s="97">
        <v>0</v>
      </c>
      <c r="W12" s="223">
        <v>0</v>
      </c>
      <c r="X12" s="88">
        <v>0</v>
      </c>
      <c r="Y12" s="97">
        <v>0</v>
      </c>
      <c r="Z12" s="87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5.5" customHeight="1" x14ac:dyDescent="0.25">
      <c r="A13" s="40"/>
      <c r="B13" s="41"/>
      <c r="C13" s="51"/>
      <c r="D13" s="267" t="s">
        <v>475</v>
      </c>
      <c r="E13" s="35" t="s">
        <v>468</v>
      </c>
      <c r="F13" s="36" t="s">
        <v>469</v>
      </c>
      <c r="G13" s="36">
        <v>2018</v>
      </c>
      <c r="H13" s="37">
        <v>2018</v>
      </c>
      <c r="I13" s="87">
        <v>1800</v>
      </c>
      <c r="J13" s="86">
        <v>0</v>
      </c>
      <c r="K13" s="78">
        <v>0</v>
      </c>
      <c r="L13" s="250">
        <f t="shared" si="0"/>
        <v>1800</v>
      </c>
      <c r="M13" s="253">
        <v>1500</v>
      </c>
      <c r="N13" s="254">
        <v>0</v>
      </c>
      <c r="O13" s="88">
        <v>0</v>
      </c>
      <c r="P13" s="97">
        <v>300</v>
      </c>
      <c r="Q13" s="859">
        <v>0</v>
      </c>
      <c r="R13" s="88">
        <v>0</v>
      </c>
      <c r="S13" s="97">
        <v>0</v>
      </c>
      <c r="T13" s="223">
        <v>0</v>
      </c>
      <c r="U13" s="88">
        <v>0</v>
      </c>
      <c r="V13" s="97">
        <v>0</v>
      </c>
      <c r="W13" s="223">
        <v>0</v>
      </c>
      <c r="X13" s="88">
        <v>0</v>
      </c>
      <c r="Y13" s="97">
        <v>0</v>
      </c>
      <c r="Z13" s="87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25.5" customHeight="1" x14ac:dyDescent="0.25">
      <c r="A14" s="40"/>
      <c r="B14" s="41"/>
      <c r="C14" s="51"/>
      <c r="D14" s="267" t="s">
        <v>476</v>
      </c>
      <c r="E14" s="35" t="s">
        <v>468</v>
      </c>
      <c r="F14" s="36" t="s">
        <v>469</v>
      </c>
      <c r="G14" s="36">
        <v>2019</v>
      </c>
      <c r="H14" s="37">
        <v>2024</v>
      </c>
      <c r="I14" s="87">
        <v>36000</v>
      </c>
      <c r="J14" s="86">
        <v>0</v>
      </c>
      <c r="K14" s="78">
        <v>0</v>
      </c>
      <c r="L14" s="250">
        <f t="shared" si="0"/>
        <v>1000</v>
      </c>
      <c r="M14" s="253">
        <v>0</v>
      </c>
      <c r="N14" s="254">
        <v>600</v>
      </c>
      <c r="O14" s="88">
        <v>0</v>
      </c>
      <c r="P14" s="97">
        <v>400</v>
      </c>
      <c r="Q14" s="859">
        <v>1000</v>
      </c>
      <c r="R14" s="88">
        <v>0</v>
      </c>
      <c r="S14" s="97">
        <v>1000</v>
      </c>
      <c r="T14" s="223">
        <v>1000</v>
      </c>
      <c r="U14" s="88">
        <v>0</v>
      </c>
      <c r="V14" s="97">
        <v>1000</v>
      </c>
      <c r="W14" s="223">
        <v>1000</v>
      </c>
      <c r="X14" s="88">
        <v>0</v>
      </c>
      <c r="Y14" s="97">
        <v>1000</v>
      </c>
      <c r="Z14" s="87">
        <v>29000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25.5" customHeight="1" x14ac:dyDescent="0.25">
      <c r="A15" s="40"/>
      <c r="B15" s="41"/>
      <c r="C15" s="51"/>
      <c r="D15" s="267" t="s">
        <v>477</v>
      </c>
      <c r="E15" s="35" t="s">
        <v>468</v>
      </c>
      <c r="F15" s="36" t="s">
        <v>469</v>
      </c>
      <c r="G15" s="36">
        <v>2018</v>
      </c>
      <c r="H15" s="37">
        <v>2020</v>
      </c>
      <c r="I15" s="87">
        <v>3000</v>
      </c>
      <c r="J15" s="86">
        <v>0</v>
      </c>
      <c r="K15" s="78">
        <v>0</v>
      </c>
      <c r="L15" s="250">
        <f t="shared" si="0"/>
        <v>1000</v>
      </c>
      <c r="M15" s="253">
        <v>0</v>
      </c>
      <c r="N15" s="254">
        <v>500</v>
      </c>
      <c r="O15" s="88">
        <v>0</v>
      </c>
      <c r="P15" s="97">
        <v>500</v>
      </c>
      <c r="Q15" s="859">
        <v>500</v>
      </c>
      <c r="R15" s="88">
        <v>0</v>
      </c>
      <c r="S15" s="97">
        <v>500</v>
      </c>
      <c r="T15" s="223">
        <v>0</v>
      </c>
      <c r="U15" s="88">
        <v>0</v>
      </c>
      <c r="V15" s="97">
        <v>500</v>
      </c>
      <c r="W15" s="223">
        <v>500</v>
      </c>
      <c r="X15" s="88">
        <v>0</v>
      </c>
      <c r="Y15" s="97">
        <v>0</v>
      </c>
      <c r="Z15" s="87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30.75" customHeight="1" thickBot="1" x14ac:dyDescent="0.3">
      <c r="A16" s="40"/>
      <c r="B16" s="41"/>
      <c r="C16" s="51"/>
      <c r="D16" s="267" t="s">
        <v>478</v>
      </c>
      <c r="E16" s="161" t="s">
        <v>468</v>
      </c>
      <c r="F16" s="153" t="s">
        <v>469</v>
      </c>
      <c r="G16" s="153">
        <v>2019</v>
      </c>
      <c r="H16" s="154">
        <v>2020</v>
      </c>
      <c r="I16" s="87">
        <v>3200</v>
      </c>
      <c r="J16" s="86">
        <v>0</v>
      </c>
      <c r="K16" s="78">
        <v>0</v>
      </c>
      <c r="L16" s="319">
        <f t="shared" si="0"/>
        <v>200</v>
      </c>
      <c r="M16" s="253">
        <v>0</v>
      </c>
      <c r="N16" s="254">
        <v>0</v>
      </c>
      <c r="O16" s="88">
        <v>0</v>
      </c>
      <c r="P16" s="97">
        <v>200</v>
      </c>
      <c r="Q16" s="859">
        <v>1800</v>
      </c>
      <c r="R16" s="88">
        <v>0</v>
      </c>
      <c r="S16" s="97">
        <v>200</v>
      </c>
      <c r="T16" s="223">
        <v>900</v>
      </c>
      <c r="U16" s="88">
        <v>0</v>
      </c>
      <c r="V16" s="97">
        <v>100</v>
      </c>
      <c r="W16" s="223">
        <v>0</v>
      </c>
      <c r="X16" s="88">
        <v>0</v>
      </c>
      <c r="Y16" s="97">
        <v>0</v>
      </c>
      <c r="Z16" s="87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30" customFormat="1" ht="23.1" customHeight="1" thickBot="1" x14ac:dyDescent="0.3">
      <c r="A17" s="42"/>
      <c r="B17" s="43"/>
      <c r="C17" s="52"/>
      <c r="D17" s="984" t="s">
        <v>1</v>
      </c>
      <c r="E17" s="924"/>
      <c r="F17" s="924"/>
      <c r="G17" s="924"/>
      <c r="H17" s="925"/>
      <c r="I17" s="71">
        <f t="shared" ref="I17:Z17" si="1">SUM(I7:I16)</f>
        <v>95459</v>
      </c>
      <c r="J17" s="72">
        <f t="shared" si="1"/>
        <v>0</v>
      </c>
      <c r="K17" s="73">
        <f t="shared" si="1"/>
        <v>311</v>
      </c>
      <c r="L17" s="325">
        <f t="shared" si="1"/>
        <v>17208</v>
      </c>
      <c r="M17" s="269">
        <f t="shared" si="1"/>
        <v>2300</v>
      </c>
      <c r="N17" s="262">
        <f t="shared" si="1"/>
        <v>6228</v>
      </c>
      <c r="O17" s="74">
        <f t="shared" si="1"/>
        <v>5303</v>
      </c>
      <c r="P17" s="73">
        <f t="shared" si="1"/>
        <v>3377</v>
      </c>
      <c r="Q17" s="857">
        <f t="shared" si="1"/>
        <v>10400</v>
      </c>
      <c r="R17" s="75">
        <f t="shared" si="1"/>
        <v>26900</v>
      </c>
      <c r="S17" s="73">
        <f t="shared" si="1"/>
        <v>3640</v>
      </c>
      <c r="T17" s="857">
        <f t="shared" si="1"/>
        <v>2200</v>
      </c>
      <c r="U17" s="74">
        <f t="shared" si="1"/>
        <v>1700</v>
      </c>
      <c r="V17" s="73">
        <f t="shared" si="1"/>
        <v>1600</v>
      </c>
      <c r="W17" s="857">
        <f t="shared" si="1"/>
        <v>1500</v>
      </c>
      <c r="X17" s="74">
        <f t="shared" si="1"/>
        <v>0</v>
      </c>
      <c r="Y17" s="73">
        <f t="shared" si="1"/>
        <v>1000</v>
      </c>
      <c r="Z17" s="76">
        <f t="shared" si="1"/>
        <v>29000</v>
      </c>
      <c r="AA17" s="91"/>
    </row>
    <row r="18" spans="1:42" s="30" customFormat="1" ht="7.5" customHeight="1" x14ac:dyDescent="0.25">
      <c r="A18" s="47"/>
      <c r="B18" s="47"/>
      <c r="C18" s="47"/>
      <c r="D18" s="53"/>
      <c r="E18" s="53"/>
      <c r="F18" s="53"/>
      <c r="G18" s="53"/>
      <c r="H18" s="53"/>
      <c r="I18" s="61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62"/>
      <c r="X18" s="62"/>
      <c r="Y18" s="62"/>
      <c r="Z18" s="62"/>
    </row>
    <row r="19" spans="1:42" ht="118.5" customHeight="1" x14ac:dyDescent="0.2"/>
    <row r="20" spans="1:42" ht="24.75" customHeight="1" x14ac:dyDescent="0.25">
      <c r="A20" s="5"/>
      <c r="D20" s="63" t="s">
        <v>44</v>
      </c>
      <c r="E20" s="64" t="s">
        <v>62</v>
      </c>
      <c r="F20" s="65"/>
      <c r="G20" s="65"/>
      <c r="H20" s="65"/>
      <c r="I20" s="65"/>
      <c r="J20" s="65"/>
      <c r="K20" s="65"/>
      <c r="L20" s="65"/>
      <c r="M20" s="14"/>
      <c r="N20" s="14"/>
      <c r="O20" s="14"/>
      <c r="P20" s="1"/>
      <c r="Z20" s="4" t="s">
        <v>26</v>
      </c>
    </row>
    <row r="21" spans="1:42" ht="15" customHeight="1" thickBot="1" x14ac:dyDescent="0.25">
      <c r="A21" s="892" t="s">
        <v>112</v>
      </c>
      <c r="B21" s="893"/>
      <c r="C21" s="894"/>
      <c r="I21" s="6" t="s">
        <v>2</v>
      </c>
      <c r="J21" s="6" t="s">
        <v>3</v>
      </c>
      <c r="K21" s="6" t="s">
        <v>4</v>
      </c>
      <c r="L21" s="6" t="s">
        <v>5</v>
      </c>
      <c r="M21" s="6" t="s">
        <v>6</v>
      </c>
      <c r="N21" s="6" t="s">
        <v>7</v>
      </c>
      <c r="O21" s="7" t="s">
        <v>118</v>
      </c>
      <c r="P21" s="7" t="s">
        <v>8</v>
      </c>
      <c r="Q21" s="7" t="s">
        <v>9</v>
      </c>
      <c r="R21" s="7" t="s">
        <v>10</v>
      </c>
      <c r="S21" s="7" t="s">
        <v>119</v>
      </c>
      <c r="T21" s="7" t="s">
        <v>11</v>
      </c>
      <c r="U21" s="7" t="s">
        <v>14</v>
      </c>
      <c r="V21" s="7" t="s">
        <v>19</v>
      </c>
      <c r="W21" s="7" t="s">
        <v>120</v>
      </c>
      <c r="X21" s="6" t="s">
        <v>30</v>
      </c>
      <c r="Y21" s="6" t="s">
        <v>31</v>
      </c>
      <c r="Z21" s="6" t="s">
        <v>32</v>
      </c>
    </row>
    <row r="22" spans="1:42" ht="15.75" customHeight="1" thickBot="1" x14ac:dyDescent="0.25">
      <c r="A22" s="895"/>
      <c r="B22" s="896"/>
      <c r="C22" s="897"/>
      <c r="D22" s="911" t="s">
        <v>0</v>
      </c>
      <c r="E22" s="929" t="s">
        <v>34</v>
      </c>
      <c r="F22" s="932" t="s">
        <v>35</v>
      </c>
      <c r="G22" s="935" t="s">
        <v>36</v>
      </c>
      <c r="H22" s="936"/>
      <c r="I22" s="908" t="s">
        <v>27</v>
      </c>
      <c r="J22" s="27" t="s">
        <v>33</v>
      </c>
      <c r="K22" s="27" t="s">
        <v>13</v>
      </c>
      <c r="L22" s="263" t="s">
        <v>12</v>
      </c>
      <c r="M22" s="916" t="s">
        <v>126</v>
      </c>
      <c r="N22" s="917"/>
      <c r="O22" s="917"/>
      <c r="P22" s="918"/>
      <c r="Q22" s="878" t="s">
        <v>127</v>
      </c>
      <c r="R22" s="879"/>
      <c r="S22" s="879"/>
      <c r="T22" s="879"/>
      <c r="U22" s="879"/>
      <c r="V22" s="879"/>
      <c r="W22" s="879"/>
      <c r="X22" s="879"/>
      <c r="Y22" s="879"/>
      <c r="Z22" s="868" t="s">
        <v>135</v>
      </c>
    </row>
    <row r="23" spans="1:42" ht="15.75" customHeight="1" x14ac:dyDescent="0.2">
      <c r="A23" s="898" t="s">
        <v>39</v>
      </c>
      <c r="B23" s="900" t="s">
        <v>40</v>
      </c>
      <c r="C23" s="902" t="s">
        <v>41</v>
      </c>
      <c r="D23" s="912"/>
      <c r="E23" s="930"/>
      <c r="F23" s="933"/>
      <c r="G23" s="937" t="s">
        <v>37</v>
      </c>
      <c r="H23" s="914" t="s">
        <v>38</v>
      </c>
      <c r="I23" s="909"/>
      <c r="J23" s="904" t="s">
        <v>131</v>
      </c>
      <c r="K23" s="904" t="s">
        <v>133</v>
      </c>
      <c r="L23" s="927" t="s">
        <v>134</v>
      </c>
      <c r="M23" s="939" t="s">
        <v>125</v>
      </c>
      <c r="N23" s="921" t="s">
        <v>43</v>
      </c>
      <c r="O23" s="883" t="s">
        <v>21</v>
      </c>
      <c r="P23" s="885" t="s">
        <v>22</v>
      </c>
      <c r="Q23" s="875" t="s">
        <v>114</v>
      </c>
      <c r="R23" s="876"/>
      <c r="S23" s="880"/>
      <c r="T23" s="875" t="s">
        <v>117</v>
      </c>
      <c r="U23" s="876"/>
      <c r="V23" s="877"/>
      <c r="W23" s="876" t="s">
        <v>128</v>
      </c>
      <c r="X23" s="876"/>
      <c r="Y23" s="940"/>
      <c r="Z23" s="906"/>
    </row>
    <row r="24" spans="1:42" ht="39" customHeight="1" thickBot="1" x14ac:dyDescent="0.25">
      <c r="A24" s="899"/>
      <c r="B24" s="901"/>
      <c r="C24" s="903"/>
      <c r="D24" s="913"/>
      <c r="E24" s="930"/>
      <c r="F24" s="933"/>
      <c r="G24" s="979"/>
      <c r="H24" s="980"/>
      <c r="I24" s="910"/>
      <c r="J24" s="905"/>
      <c r="K24" s="905"/>
      <c r="L24" s="928"/>
      <c r="M24" s="920"/>
      <c r="N24" s="922"/>
      <c r="O24" s="884"/>
      <c r="P24" s="886"/>
      <c r="Q24" s="539" t="s">
        <v>20</v>
      </c>
      <c r="R24" s="26" t="s">
        <v>28</v>
      </c>
      <c r="S24" s="15" t="s">
        <v>29</v>
      </c>
      <c r="T24" s="537" t="s">
        <v>20</v>
      </c>
      <c r="U24" s="26" t="s">
        <v>28</v>
      </c>
      <c r="V24" s="15" t="s">
        <v>29</v>
      </c>
      <c r="W24" s="537" t="s">
        <v>20</v>
      </c>
      <c r="X24" s="26" t="s">
        <v>28</v>
      </c>
      <c r="Y24" s="15" t="s">
        <v>29</v>
      </c>
      <c r="Z24" s="907"/>
    </row>
    <row r="25" spans="1:42" s="274" customFormat="1" ht="32.450000000000003" customHeight="1" x14ac:dyDescent="0.25">
      <c r="A25" s="521">
        <v>2212</v>
      </c>
      <c r="B25" s="522">
        <v>6121</v>
      </c>
      <c r="C25" s="523"/>
      <c r="D25" s="272" t="s">
        <v>372</v>
      </c>
      <c r="E25" s="304" t="s">
        <v>371</v>
      </c>
      <c r="F25" s="305" t="s">
        <v>371</v>
      </c>
      <c r="G25" s="528" t="s">
        <v>352</v>
      </c>
      <c r="H25" s="529" t="s">
        <v>345</v>
      </c>
      <c r="I25" s="191">
        <f t="shared" ref="I25:I27" si="2">J25+K25+L25+SUM(Q25:Z25)</f>
        <v>800</v>
      </c>
      <c r="J25" s="307">
        <v>0</v>
      </c>
      <c r="K25" s="187">
        <v>30</v>
      </c>
      <c r="L25" s="276">
        <f>M25+N25+O25+P25</f>
        <v>770</v>
      </c>
      <c r="M25" s="308">
        <v>0</v>
      </c>
      <c r="N25" s="309">
        <v>670</v>
      </c>
      <c r="O25" s="186">
        <v>0</v>
      </c>
      <c r="P25" s="187">
        <v>100</v>
      </c>
      <c r="Q25" s="538">
        <v>0</v>
      </c>
      <c r="R25" s="186">
        <v>0</v>
      </c>
      <c r="S25" s="187">
        <v>0</v>
      </c>
      <c r="T25" s="538">
        <v>0</v>
      </c>
      <c r="U25" s="186">
        <v>0</v>
      </c>
      <c r="V25" s="187">
        <v>0</v>
      </c>
      <c r="W25" s="533">
        <v>0</v>
      </c>
      <c r="X25" s="186">
        <v>0</v>
      </c>
      <c r="Y25" s="187">
        <v>0</v>
      </c>
      <c r="Z25" s="191">
        <v>0</v>
      </c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</row>
    <row r="26" spans="1:42" s="527" customFormat="1" ht="26.25" customHeight="1" x14ac:dyDescent="0.25">
      <c r="A26" s="524">
        <v>2212</v>
      </c>
      <c r="B26" s="525">
        <v>6121</v>
      </c>
      <c r="C26" s="526"/>
      <c r="D26" s="184" t="s">
        <v>373</v>
      </c>
      <c r="E26" s="194" t="s">
        <v>371</v>
      </c>
      <c r="F26" s="185" t="s">
        <v>371</v>
      </c>
      <c r="G26" s="275" t="s">
        <v>352</v>
      </c>
      <c r="H26" s="530" t="s">
        <v>345</v>
      </c>
      <c r="I26" s="279">
        <f t="shared" si="2"/>
        <v>3500</v>
      </c>
      <c r="J26" s="188">
        <v>0</v>
      </c>
      <c r="K26" s="190">
        <v>0</v>
      </c>
      <c r="L26" s="310">
        <f t="shared" ref="L26:L27" si="3">M26+N26+O26+P26</f>
        <v>3500</v>
      </c>
      <c r="M26" s="277">
        <v>0</v>
      </c>
      <c r="N26" s="278">
        <v>3000</v>
      </c>
      <c r="O26" s="189">
        <v>0</v>
      </c>
      <c r="P26" s="190">
        <v>500</v>
      </c>
      <c r="Q26" s="535">
        <v>0</v>
      </c>
      <c r="R26" s="189">
        <v>0</v>
      </c>
      <c r="S26" s="190">
        <v>0</v>
      </c>
      <c r="T26" s="535">
        <v>0</v>
      </c>
      <c r="U26" s="189">
        <v>0</v>
      </c>
      <c r="V26" s="190">
        <v>0</v>
      </c>
      <c r="W26" s="534">
        <v>0</v>
      </c>
      <c r="X26" s="189">
        <v>0</v>
      </c>
      <c r="Y26" s="190">
        <v>0</v>
      </c>
      <c r="Z26" s="279">
        <v>0</v>
      </c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</row>
    <row r="27" spans="1:42" s="527" customFormat="1" ht="32.450000000000003" customHeight="1" thickBot="1" x14ac:dyDescent="0.3">
      <c r="A27" s="524">
        <v>3341</v>
      </c>
      <c r="B27" s="525">
        <v>6121</v>
      </c>
      <c r="C27" s="526"/>
      <c r="D27" s="96" t="s">
        <v>374</v>
      </c>
      <c r="E27" s="306" t="s">
        <v>371</v>
      </c>
      <c r="F27" s="280" t="s">
        <v>371</v>
      </c>
      <c r="G27" s="531" t="s">
        <v>345</v>
      </c>
      <c r="H27" s="532" t="s">
        <v>345</v>
      </c>
      <c r="I27" s="279">
        <f t="shared" si="2"/>
        <v>700</v>
      </c>
      <c r="J27" s="188">
        <v>0</v>
      </c>
      <c r="K27" s="190">
        <v>0</v>
      </c>
      <c r="L27" s="310">
        <f t="shared" si="3"/>
        <v>700</v>
      </c>
      <c r="M27" s="277">
        <v>0</v>
      </c>
      <c r="N27" s="278">
        <v>600</v>
      </c>
      <c r="O27" s="189">
        <v>0</v>
      </c>
      <c r="P27" s="190">
        <v>100</v>
      </c>
      <c r="Q27" s="535">
        <v>0</v>
      </c>
      <c r="R27" s="189">
        <v>0</v>
      </c>
      <c r="S27" s="190">
        <v>0</v>
      </c>
      <c r="T27" s="535">
        <v>0</v>
      </c>
      <c r="U27" s="189">
        <v>0</v>
      </c>
      <c r="V27" s="190">
        <v>0</v>
      </c>
      <c r="W27" s="534">
        <v>0</v>
      </c>
      <c r="X27" s="189">
        <v>0</v>
      </c>
      <c r="Y27" s="190">
        <v>0</v>
      </c>
      <c r="Z27" s="279">
        <v>0</v>
      </c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</row>
    <row r="28" spans="1:42" s="30" customFormat="1" ht="22.5" customHeight="1" thickBot="1" x14ac:dyDescent="0.3">
      <c r="A28" s="42"/>
      <c r="B28" s="43"/>
      <c r="C28" s="52"/>
      <c r="D28" s="984" t="s">
        <v>1</v>
      </c>
      <c r="E28" s="924"/>
      <c r="F28" s="924"/>
      <c r="G28" s="924"/>
      <c r="H28" s="925"/>
      <c r="I28" s="71">
        <f>SUM(I25:I27)</f>
        <v>5000</v>
      </c>
      <c r="J28" s="72">
        <f t="shared" ref="J28:P28" si="4">SUM(J25:J27)</f>
        <v>0</v>
      </c>
      <c r="K28" s="73">
        <f t="shared" si="4"/>
        <v>30</v>
      </c>
      <c r="L28" s="260">
        <f t="shared" si="4"/>
        <v>4970</v>
      </c>
      <c r="M28" s="261">
        <f t="shared" si="4"/>
        <v>0</v>
      </c>
      <c r="N28" s="262">
        <f t="shared" si="4"/>
        <v>4270</v>
      </c>
      <c r="O28" s="74">
        <f t="shared" si="4"/>
        <v>0</v>
      </c>
      <c r="P28" s="73">
        <f t="shared" si="4"/>
        <v>700</v>
      </c>
      <c r="Q28" s="536">
        <f t="shared" ref="Q28" si="5">SUM(Q25:Q27)</f>
        <v>0</v>
      </c>
      <c r="R28" s="75">
        <f t="shared" ref="R28" si="6">SUM(R25:R27)</f>
        <v>0</v>
      </c>
      <c r="S28" s="73">
        <f t="shared" ref="S28" si="7">SUM(S25:S27)</f>
        <v>0</v>
      </c>
      <c r="T28" s="536">
        <f t="shared" ref="T28" si="8">SUM(T25:T27)</f>
        <v>0</v>
      </c>
      <c r="U28" s="75">
        <f t="shared" ref="U28" si="9">SUM(U25:U27)</f>
        <v>0</v>
      </c>
      <c r="V28" s="73">
        <f t="shared" ref="V28" si="10">SUM(V25:V27)</f>
        <v>0</v>
      </c>
      <c r="W28" s="536">
        <f t="shared" ref="W28" si="11">SUM(W25:W27)</f>
        <v>0</v>
      </c>
      <c r="X28" s="75">
        <f t="shared" ref="X28" si="12">SUM(X25:X27)</f>
        <v>0</v>
      </c>
      <c r="Y28" s="73">
        <f t="shared" ref="Y28" si="13">SUM(Y25:Y27)</f>
        <v>0</v>
      </c>
      <c r="Z28" s="73">
        <f t="shared" ref="Z28" si="14">SUM(Z25:Z27)</f>
        <v>0</v>
      </c>
      <c r="AA28" s="91"/>
    </row>
    <row r="29" spans="1:42" s="30" customFormat="1" ht="7.5" customHeight="1" thickBot="1" x14ac:dyDescent="0.3">
      <c r="A29" s="47"/>
      <c r="B29" s="47"/>
      <c r="C29" s="47"/>
      <c r="D29" s="53"/>
      <c r="E29" s="53"/>
      <c r="F29" s="53"/>
      <c r="G29" s="53"/>
      <c r="H29" s="53"/>
      <c r="I29" s="61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62"/>
      <c r="X29" s="62"/>
      <c r="Y29" s="62"/>
      <c r="Z29" s="62"/>
    </row>
    <row r="30" spans="1:42" s="3" customFormat="1" ht="15.95" customHeight="1" x14ac:dyDescent="0.25">
      <c r="A30" s="47"/>
      <c r="B30" s="47"/>
      <c r="C30" s="47"/>
      <c r="D30" s="24" t="s">
        <v>23</v>
      </c>
      <c r="E30" s="55"/>
      <c r="F30" s="55"/>
      <c r="G30" s="55"/>
      <c r="H30" s="55"/>
      <c r="I30" s="9" t="s">
        <v>15</v>
      </c>
      <c r="J30" s="60" t="s">
        <v>42</v>
      </c>
      <c r="K30" s="16" t="s">
        <v>24</v>
      </c>
      <c r="L30" s="16"/>
      <c r="M30" s="16" t="s">
        <v>122</v>
      </c>
      <c r="N30" s="60"/>
      <c r="O30" s="18"/>
      <c r="P30" s="18"/>
      <c r="Q30" s="18"/>
      <c r="R30" s="18"/>
      <c r="S30" s="18"/>
      <c r="T30" s="18"/>
      <c r="U30" s="18"/>
      <c r="V30" s="18"/>
      <c r="W30" s="179"/>
      <c r="X30" s="174"/>
      <c r="Y30" s="180"/>
      <c r="Z30" s="162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3" customFormat="1" ht="15.95" customHeight="1" x14ac:dyDescent="0.25">
      <c r="A31" s="181"/>
      <c r="B31" s="181"/>
      <c r="C31" s="181"/>
      <c r="D31" s="12"/>
      <c r="E31" s="56"/>
      <c r="F31" s="56"/>
      <c r="G31" s="56"/>
      <c r="H31" s="56"/>
      <c r="I31" s="11" t="s">
        <v>16</v>
      </c>
      <c r="J31" s="19" t="s">
        <v>42</v>
      </c>
      <c r="K31" s="17" t="s">
        <v>25</v>
      </c>
      <c r="L31" s="17"/>
      <c r="M31" s="17" t="s">
        <v>121</v>
      </c>
      <c r="N31" s="19"/>
      <c r="O31" s="20"/>
      <c r="P31" s="20"/>
      <c r="Q31" s="20"/>
      <c r="R31" s="20"/>
      <c r="S31" s="20"/>
      <c r="T31" s="20"/>
      <c r="U31" s="20"/>
      <c r="V31" s="20"/>
      <c r="W31" s="182"/>
      <c r="X31" s="180"/>
      <c r="Y31" s="180"/>
      <c r="Z31" s="162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" customFormat="1" ht="15.95" customHeight="1" x14ac:dyDescent="0.25">
      <c r="A32" s="44"/>
      <c r="B32" s="45"/>
      <c r="C32" s="46"/>
      <c r="D32" s="57"/>
      <c r="E32" s="38"/>
      <c r="F32" s="38"/>
      <c r="G32" s="38"/>
      <c r="H32" s="38"/>
      <c r="I32" s="11" t="s">
        <v>17</v>
      </c>
      <c r="J32" s="19" t="s">
        <v>42</v>
      </c>
      <c r="K32" s="20" t="s">
        <v>567</v>
      </c>
      <c r="L32" s="17"/>
      <c r="M32" s="19"/>
      <c r="N32" s="19"/>
      <c r="O32" s="20"/>
      <c r="P32" s="56"/>
      <c r="Q32" s="56"/>
      <c r="R32" s="56"/>
      <c r="S32" s="56"/>
      <c r="T32" s="56"/>
      <c r="U32" s="56"/>
      <c r="V32" s="56"/>
      <c r="W32" s="58"/>
      <c r="X32" s="8"/>
      <c r="Z32" s="16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" customFormat="1" ht="15.95" customHeight="1" thickBot="1" x14ac:dyDescent="0.3">
      <c r="A33" s="3"/>
      <c r="B33" s="45"/>
      <c r="C33" s="46"/>
      <c r="D33" s="59"/>
      <c r="E33" s="31"/>
      <c r="F33" s="31"/>
      <c r="G33" s="31"/>
      <c r="H33" s="31"/>
      <c r="I33" s="10" t="s">
        <v>18</v>
      </c>
      <c r="J33" s="21" t="s">
        <v>42</v>
      </c>
      <c r="K33" s="22" t="s">
        <v>568</v>
      </c>
      <c r="L33" s="23"/>
      <c r="M33" s="21"/>
      <c r="N33" s="21"/>
      <c r="O33" s="22"/>
      <c r="P33" s="25"/>
      <c r="Q33" s="25"/>
      <c r="R33" s="25"/>
      <c r="S33" s="25"/>
      <c r="T33" s="25"/>
      <c r="U33" s="25"/>
      <c r="V33" s="25"/>
      <c r="W33" s="13"/>
      <c r="Z33" s="162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</sheetData>
  <mergeCells count="50">
    <mergeCell ref="D17:H17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A21:C22"/>
    <mergeCell ref="D22:D24"/>
    <mergeCell ref="E22:E24"/>
    <mergeCell ref="F22:F24"/>
    <mergeCell ref="Q22:Y22"/>
    <mergeCell ref="N23:N24"/>
    <mergeCell ref="O23:O24"/>
    <mergeCell ref="P23:P24"/>
    <mergeCell ref="Q23:S23"/>
    <mergeCell ref="D28:H28"/>
    <mergeCell ref="Z22:Z24"/>
    <mergeCell ref="A23:A24"/>
    <mergeCell ref="B23:B24"/>
    <mergeCell ref="C23:C24"/>
    <mergeCell ref="G23:G24"/>
    <mergeCell ref="H23:H24"/>
    <mergeCell ref="J23:J24"/>
    <mergeCell ref="K23:K24"/>
    <mergeCell ref="L23:L24"/>
    <mergeCell ref="T23:V23"/>
    <mergeCell ref="W23:Y23"/>
    <mergeCell ref="M23:M24"/>
    <mergeCell ref="G22:H22"/>
    <mergeCell ref="I22:I24"/>
    <mergeCell ref="M22:P22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36"/>
  <sheetViews>
    <sheetView topLeftCell="A7" zoomScale="75" zoomScaleNormal="75" workbookViewId="0">
      <selection activeCell="D1" sqref="D1:Z36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  <col min="27" max="98" width="9.140625" style="106"/>
  </cols>
  <sheetData>
    <row r="1" spans="1:98" ht="17.25" customHeight="1" x14ac:dyDescent="0.25">
      <c r="Z1" s="65" t="s">
        <v>108</v>
      </c>
    </row>
    <row r="2" spans="1:98" ht="24.75" customHeight="1" x14ac:dyDescent="0.25">
      <c r="A2" s="5"/>
      <c r="D2" s="63" t="s">
        <v>44</v>
      </c>
      <c r="E2" s="64" t="s">
        <v>63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98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</row>
    <row r="5" spans="1:98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</row>
    <row r="6" spans="1:98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</row>
    <row r="7" spans="1:98" s="397" customFormat="1" ht="30.75" customHeight="1" x14ac:dyDescent="0.25">
      <c r="A7" s="48"/>
      <c r="B7" s="49"/>
      <c r="C7" s="50"/>
      <c r="D7" s="94" t="s">
        <v>375</v>
      </c>
      <c r="E7" s="32" t="s">
        <v>380</v>
      </c>
      <c r="F7" s="33" t="s">
        <v>380</v>
      </c>
      <c r="G7" s="33">
        <v>2016</v>
      </c>
      <c r="H7" s="34">
        <v>2018</v>
      </c>
      <c r="I7" s="80">
        <f>J7+K7+L7+SUM(Q7:Z7)</f>
        <v>50625</v>
      </c>
      <c r="J7" s="79">
        <v>1060</v>
      </c>
      <c r="K7" s="126">
        <v>10791</v>
      </c>
      <c r="L7" s="249">
        <f>M7+N7+O7+P7</f>
        <v>38774</v>
      </c>
      <c r="M7" s="251">
        <v>0</v>
      </c>
      <c r="N7" s="252">
        <v>33774</v>
      </c>
      <c r="O7" s="98">
        <v>0</v>
      </c>
      <c r="P7" s="126">
        <v>5000</v>
      </c>
      <c r="Q7" s="225">
        <v>0</v>
      </c>
      <c r="R7" s="98">
        <v>0</v>
      </c>
      <c r="S7" s="126">
        <v>0</v>
      </c>
      <c r="T7" s="225">
        <v>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98" s="398" customFormat="1" ht="30.75" customHeight="1" x14ac:dyDescent="0.25">
      <c r="A8" s="40"/>
      <c r="B8" s="41"/>
      <c r="C8" s="51"/>
      <c r="D8" s="94" t="s">
        <v>376</v>
      </c>
      <c r="E8" s="35" t="s">
        <v>380</v>
      </c>
      <c r="F8" s="36" t="s">
        <v>380</v>
      </c>
      <c r="G8" s="36">
        <v>2016</v>
      </c>
      <c r="H8" s="37">
        <v>2018</v>
      </c>
      <c r="I8" s="87">
        <f t="shared" ref="I8:I11" si="0">J8+K8+L8+SUM(Q8:Z8)</f>
        <v>10152</v>
      </c>
      <c r="J8" s="86">
        <v>252</v>
      </c>
      <c r="K8" s="97">
        <v>54</v>
      </c>
      <c r="L8" s="250">
        <f>M8+N8+P8</f>
        <v>9846</v>
      </c>
      <c r="M8" s="253">
        <v>4025</v>
      </c>
      <c r="N8" s="254">
        <v>5112</v>
      </c>
      <c r="O8" s="88">
        <v>0</v>
      </c>
      <c r="P8" s="97">
        <v>709</v>
      </c>
      <c r="Q8" s="340">
        <v>0</v>
      </c>
      <c r="R8" s="81">
        <v>0</v>
      </c>
      <c r="S8" s="156">
        <v>0</v>
      </c>
      <c r="T8" s="340">
        <v>0</v>
      </c>
      <c r="U8" s="81">
        <v>0</v>
      </c>
      <c r="V8" s="156">
        <v>0</v>
      </c>
      <c r="W8" s="340">
        <v>0</v>
      </c>
      <c r="X8" s="81">
        <v>0</v>
      </c>
      <c r="Y8" s="156">
        <v>0</v>
      </c>
      <c r="Z8" s="83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98" s="398" customFormat="1" ht="30.75" customHeight="1" x14ac:dyDescent="0.25">
      <c r="A9" s="40"/>
      <c r="B9" s="41"/>
      <c r="C9" s="51"/>
      <c r="D9" s="94" t="s">
        <v>377</v>
      </c>
      <c r="E9" s="35" t="s">
        <v>380</v>
      </c>
      <c r="F9" s="36" t="s">
        <v>380</v>
      </c>
      <c r="G9" s="36">
        <v>2017</v>
      </c>
      <c r="H9" s="37">
        <v>2019</v>
      </c>
      <c r="I9" s="87">
        <f>J9+K9+L9+SUM(Q9:Z9)</f>
        <v>11767</v>
      </c>
      <c r="J9" s="86">
        <v>0</v>
      </c>
      <c r="K9" s="97">
        <v>338</v>
      </c>
      <c r="L9" s="250">
        <f t="shared" ref="L9" si="1">M9+N9+O9+P9</f>
        <v>5715</v>
      </c>
      <c r="M9" s="253">
        <v>0</v>
      </c>
      <c r="N9" s="254">
        <v>4825</v>
      </c>
      <c r="O9" s="88">
        <v>0</v>
      </c>
      <c r="P9" s="97">
        <v>890</v>
      </c>
      <c r="Q9" s="226">
        <v>4824</v>
      </c>
      <c r="R9" s="81">
        <v>0</v>
      </c>
      <c r="S9" s="97">
        <v>890</v>
      </c>
      <c r="T9" s="226">
        <v>0</v>
      </c>
      <c r="U9" s="88">
        <v>0</v>
      </c>
      <c r="V9" s="97">
        <v>0</v>
      </c>
      <c r="W9" s="226">
        <v>0</v>
      </c>
      <c r="X9" s="88">
        <v>0</v>
      </c>
      <c r="Y9" s="97">
        <v>0</v>
      </c>
      <c r="Z9" s="87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98" s="398" customFormat="1" ht="25.5" customHeight="1" x14ac:dyDescent="0.25">
      <c r="A10" s="40"/>
      <c r="B10" s="41"/>
      <c r="C10" s="51"/>
      <c r="D10" s="219" t="s">
        <v>378</v>
      </c>
      <c r="E10" s="35" t="s">
        <v>380</v>
      </c>
      <c r="F10" s="36" t="s">
        <v>380</v>
      </c>
      <c r="G10" s="36">
        <v>2016</v>
      </c>
      <c r="H10" s="37">
        <v>2018</v>
      </c>
      <c r="I10" s="87">
        <f t="shared" si="0"/>
        <v>17252</v>
      </c>
      <c r="J10" s="86">
        <v>130</v>
      </c>
      <c r="K10" s="97">
        <v>140</v>
      </c>
      <c r="L10" s="250">
        <f>M10+N10+P10</f>
        <v>16982</v>
      </c>
      <c r="M10" s="253">
        <v>0</v>
      </c>
      <c r="N10" s="254">
        <v>15526</v>
      </c>
      <c r="O10" s="88">
        <v>0</v>
      </c>
      <c r="P10" s="97">
        <v>1456</v>
      </c>
      <c r="Q10" s="226">
        <v>0</v>
      </c>
      <c r="R10" s="88">
        <v>0</v>
      </c>
      <c r="S10" s="97">
        <v>0</v>
      </c>
      <c r="T10" s="226">
        <v>0</v>
      </c>
      <c r="U10" s="88">
        <v>0</v>
      </c>
      <c r="V10" s="97">
        <v>0</v>
      </c>
      <c r="W10" s="226">
        <v>0</v>
      </c>
      <c r="X10" s="88">
        <v>0</v>
      </c>
      <c r="Y10" s="97">
        <v>0</v>
      </c>
      <c r="Z10" s="87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98" s="398" customFormat="1" ht="25.5" customHeight="1" thickBot="1" x14ac:dyDescent="0.3">
      <c r="A11" s="40"/>
      <c r="B11" s="41"/>
      <c r="C11" s="51"/>
      <c r="D11" s="219" t="s">
        <v>379</v>
      </c>
      <c r="E11" s="161" t="s">
        <v>380</v>
      </c>
      <c r="F11" s="153" t="s">
        <v>380</v>
      </c>
      <c r="G11" s="153">
        <v>2017</v>
      </c>
      <c r="H11" s="154">
        <v>2018</v>
      </c>
      <c r="I11" s="87">
        <f t="shared" si="0"/>
        <v>3171</v>
      </c>
      <c r="J11" s="86">
        <v>0</v>
      </c>
      <c r="K11" s="97">
        <v>90</v>
      </c>
      <c r="L11" s="250">
        <f>M11+N11+P11</f>
        <v>3081</v>
      </c>
      <c r="M11" s="253">
        <v>0</v>
      </c>
      <c r="N11" s="254">
        <v>2854</v>
      </c>
      <c r="O11" s="81">
        <v>0</v>
      </c>
      <c r="P11" s="97">
        <v>227</v>
      </c>
      <c r="Q11" s="226">
        <v>0</v>
      </c>
      <c r="R11" s="88">
        <v>0</v>
      </c>
      <c r="S11" s="97">
        <v>0</v>
      </c>
      <c r="T11" s="226">
        <v>0</v>
      </c>
      <c r="U11" s="88">
        <v>0</v>
      </c>
      <c r="V11" s="97">
        <v>0</v>
      </c>
      <c r="W11" s="226">
        <v>0</v>
      </c>
      <c r="X11" s="88">
        <v>0</v>
      </c>
      <c r="Y11" s="97">
        <v>0</v>
      </c>
      <c r="Z11" s="87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98" s="30" customFormat="1" ht="23.1" customHeight="1" thickBot="1" x14ac:dyDescent="0.3">
      <c r="A12" s="42"/>
      <c r="B12" s="43"/>
      <c r="C12" s="52"/>
      <c r="D12" s="984" t="s">
        <v>1</v>
      </c>
      <c r="E12" s="924"/>
      <c r="F12" s="924"/>
      <c r="G12" s="924"/>
      <c r="H12" s="925"/>
      <c r="I12" s="71">
        <f t="shared" ref="I12:Z12" si="2">SUM(I7:I11)</f>
        <v>92967</v>
      </c>
      <c r="J12" s="72">
        <f t="shared" si="2"/>
        <v>1442</v>
      </c>
      <c r="K12" s="73">
        <f t="shared" si="2"/>
        <v>11413</v>
      </c>
      <c r="L12" s="260">
        <f t="shared" si="2"/>
        <v>74398</v>
      </c>
      <c r="M12" s="261">
        <f t="shared" si="2"/>
        <v>4025</v>
      </c>
      <c r="N12" s="262">
        <f t="shared" si="2"/>
        <v>62091</v>
      </c>
      <c r="O12" s="74">
        <f t="shared" si="2"/>
        <v>0</v>
      </c>
      <c r="P12" s="73">
        <f t="shared" si="2"/>
        <v>8282</v>
      </c>
      <c r="Q12" s="857">
        <f t="shared" si="2"/>
        <v>4824</v>
      </c>
      <c r="R12" s="75">
        <f t="shared" si="2"/>
        <v>0</v>
      </c>
      <c r="S12" s="73">
        <f t="shared" si="2"/>
        <v>890</v>
      </c>
      <c r="T12" s="857">
        <f t="shared" si="2"/>
        <v>0</v>
      </c>
      <c r="U12" s="74">
        <f t="shared" si="2"/>
        <v>0</v>
      </c>
      <c r="V12" s="73">
        <f t="shared" si="2"/>
        <v>0</v>
      </c>
      <c r="W12" s="857">
        <f t="shared" si="2"/>
        <v>0</v>
      </c>
      <c r="X12" s="74">
        <f t="shared" si="2"/>
        <v>0</v>
      </c>
      <c r="Y12" s="73">
        <f t="shared" si="2"/>
        <v>0</v>
      </c>
      <c r="Z12" s="76">
        <f t="shared" si="2"/>
        <v>0</v>
      </c>
      <c r="AA12" s="127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</row>
    <row r="13" spans="1:98" s="30" customFormat="1" ht="7.5" customHeight="1" x14ac:dyDescent="0.25">
      <c r="A13" s="47"/>
      <c r="B13" s="47"/>
      <c r="C13" s="47"/>
      <c r="D13" s="53"/>
      <c r="E13" s="53"/>
      <c r="F13" s="53"/>
      <c r="G13" s="53"/>
      <c r="H13" s="53"/>
      <c r="I13" s="61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62"/>
      <c r="X13" s="62"/>
      <c r="Y13" s="62"/>
      <c r="Z13" s="62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</row>
    <row r="14" spans="1:98" ht="91.15" customHeight="1" x14ac:dyDescent="0.2"/>
    <row r="15" spans="1:98" ht="24.75" customHeight="1" x14ac:dyDescent="0.25">
      <c r="A15" s="5"/>
      <c r="D15" s="63" t="s">
        <v>44</v>
      </c>
      <c r="E15" s="64" t="s">
        <v>64</v>
      </c>
      <c r="F15" s="65"/>
      <c r="G15" s="65"/>
      <c r="H15" s="65"/>
      <c r="I15" s="65"/>
      <c r="J15" s="65"/>
      <c r="K15" s="65"/>
      <c r="L15" s="65"/>
      <c r="M15" s="14"/>
      <c r="N15" s="14"/>
      <c r="O15" s="14"/>
      <c r="P15" s="1"/>
      <c r="Z15" s="4" t="s">
        <v>26</v>
      </c>
    </row>
    <row r="16" spans="1:98" ht="15" customHeight="1" thickBot="1" x14ac:dyDescent="0.25">
      <c r="A16" s="892" t="s">
        <v>112</v>
      </c>
      <c r="B16" s="893"/>
      <c r="C16" s="894"/>
      <c r="I16" s="6" t="s">
        <v>2</v>
      </c>
      <c r="J16" s="6" t="s">
        <v>3</v>
      </c>
      <c r="K16" s="6" t="s">
        <v>4</v>
      </c>
      <c r="L16" s="6" t="s">
        <v>5</v>
      </c>
      <c r="M16" s="6" t="s">
        <v>6</v>
      </c>
      <c r="N16" s="6" t="s">
        <v>7</v>
      </c>
      <c r="O16" s="7" t="s">
        <v>118</v>
      </c>
      <c r="P16" s="7" t="s">
        <v>8</v>
      </c>
      <c r="Q16" s="7" t="s">
        <v>9</v>
      </c>
      <c r="R16" s="7" t="s">
        <v>10</v>
      </c>
      <c r="S16" s="7" t="s">
        <v>119</v>
      </c>
      <c r="T16" s="7" t="s">
        <v>11</v>
      </c>
      <c r="U16" s="7" t="s">
        <v>14</v>
      </c>
      <c r="V16" s="7" t="s">
        <v>19</v>
      </c>
      <c r="W16" s="7" t="s">
        <v>120</v>
      </c>
      <c r="X16" s="6" t="s">
        <v>30</v>
      </c>
      <c r="Y16" s="6" t="s">
        <v>31</v>
      </c>
      <c r="Z16" s="6" t="s">
        <v>32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</row>
    <row r="17" spans="1:98" ht="15.75" customHeight="1" thickBot="1" x14ac:dyDescent="0.25">
      <c r="A17" s="895"/>
      <c r="B17" s="896"/>
      <c r="C17" s="897"/>
      <c r="D17" s="911" t="s">
        <v>0</v>
      </c>
      <c r="E17" s="929" t="s">
        <v>34</v>
      </c>
      <c r="F17" s="932" t="s">
        <v>35</v>
      </c>
      <c r="G17" s="935" t="s">
        <v>36</v>
      </c>
      <c r="H17" s="936"/>
      <c r="I17" s="908" t="s">
        <v>27</v>
      </c>
      <c r="J17" s="27" t="s">
        <v>33</v>
      </c>
      <c r="K17" s="27" t="s">
        <v>13</v>
      </c>
      <c r="L17" s="263" t="s">
        <v>12</v>
      </c>
      <c r="M17" s="916" t="s">
        <v>126</v>
      </c>
      <c r="N17" s="917"/>
      <c r="O17" s="917"/>
      <c r="P17" s="918"/>
      <c r="Q17" s="878" t="s">
        <v>127</v>
      </c>
      <c r="R17" s="879"/>
      <c r="S17" s="879"/>
      <c r="T17" s="879"/>
      <c r="U17" s="879"/>
      <c r="V17" s="879"/>
      <c r="W17" s="879"/>
      <c r="X17" s="879"/>
      <c r="Y17" s="879"/>
      <c r="Z17" s="868" t="s">
        <v>135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</row>
    <row r="18" spans="1:98" ht="15.75" customHeight="1" x14ac:dyDescent="0.2">
      <c r="A18" s="898" t="s">
        <v>39</v>
      </c>
      <c r="B18" s="900" t="s">
        <v>40</v>
      </c>
      <c r="C18" s="902" t="s">
        <v>41</v>
      </c>
      <c r="D18" s="912"/>
      <c r="E18" s="930"/>
      <c r="F18" s="933"/>
      <c r="G18" s="937" t="s">
        <v>37</v>
      </c>
      <c r="H18" s="914" t="s">
        <v>38</v>
      </c>
      <c r="I18" s="909"/>
      <c r="J18" s="904" t="s">
        <v>131</v>
      </c>
      <c r="K18" s="904" t="s">
        <v>133</v>
      </c>
      <c r="L18" s="927" t="s">
        <v>134</v>
      </c>
      <c r="M18" s="939" t="s">
        <v>125</v>
      </c>
      <c r="N18" s="921" t="s">
        <v>43</v>
      </c>
      <c r="O18" s="883" t="s">
        <v>21</v>
      </c>
      <c r="P18" s="885" t="s">
        <v>22</v>
      </c>
      <c r="Q18" s="875" t="s">
        <v>114</v>
      </c>
      <c r="R18" s="876"/>
      <c r="S18" s="880"/>
      <c r="T18" s="875" t="s">
        <v>117</v>
      </c>
      <c r="U18" s="876"/>
      <c r="V18" s="877"/>
      <c r="W18" s="876" t="s">
        <v>128</v>
      </c>
      <c r="X18" s="876"/>
      <c r="Y18" s="940"/>
      <c r="Z18" s="906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</row>
    <row r="19" spans="1:98" ht="39" customHeight="1" thickBot="1" x14ac:dyDescent="0.25">
      <c r="A19" s="899"/>
      <c r="B19" s="901"/>
      <c r="C19" s="903"/>
      <c r="D19" s="913"/>
      <c r="E19" s="930"/>
      <c r="F19" s="933"/>
      <c r="G19" s="979"/>
      <c r="H19" s="980"/>
      <c r="I19" s="910"/>
      <c r="J19" s="905"/>
      <c r="K19" s="905"/>
      <c r="L19" s="928"/>
      <c r="M19" s="920"/>
      <c r="N19" s="922"/>
      <c r="O19" s="884"/>
      <c r="P19" s="886"/>
      <c r="Q19" s="539" t="s">
        <v>20</v>
      </c>
      <c r="R19" s="26" t="s">
        <v>28</v>
      </c>
      <c r="S19" s="15" t="s">
        <v>29</v>
      </c>
      <c r="T19" s="537" t="s">
        <v>20</v>
      </c>
      <c r="U19" s="26" t="s">
        <v>28</v>
      </c>
      <c r="V19" s="15" t="s">
        <v>29</v>
      </c>
      <c r="W19" s="537" t="s">
        <v>20</v>
      </c>
      <c r="X19" s="26" t="s">
        <v>28</v>
      </c>
      <c r="Y19" s="15" t="s">
        <v>29</v>
      </c>
      <c r="Z19" s="907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</row>
    <row r="20" spans="1:98" s="397" customFormat="1" ht="25.5" customHeight="1" x14ac:dyDescent="0.25">
      <c r="A20" s="48">
        <v>2212</v>
      </c>
      <c r="B20" s="49">
        <v>6171</v>
      </c>
      <c r="C20" s="50"/>
      <c r="D20" s="94" t="s">
        <v>382</v>
      </c>
      <c r="E20" s="32" t="s">
        <v>381</v>
      </c>
      <c r="F20" s="33" t="s">
        <v>381</v>
      </c>
      <c r="G20" s="33">
        <v>2019</v>
      </c>
      <c r="H20" s="34">
        <v>2019</v>
      </c>
      <c r="I20" s="80">
        <v>10000</v>
      </c>
      <c r="J20" s="79">
        <v>0</v>
      </c>
      <c r="K20" s="126">
        <v>0</v>
      </c>
      <c r="L20" s="249">
        <v>0</v>
      </c>
      <c r="M20" s="251">
        <v>0</v>
      </c>
      <c r="N20" s="252">
        <v>0</v>
      </c>
      <c r="O20" s="98">
        <v>0</v>
      </c>
      <c r="P20" s="126">
        <v>0</v>
      </c>
      <c r="Q20" s="222">
        <v>10000</v>
      </c>
      <c r="R20" s="98">
        <v>0</v>
      </c>
      <c r="S20" s="126">
        <v>0</v>
      </c>
      <c r="T20" s="222">
        <v>0</v>
      </c>
      <c r="U20" s="98">
        <v>0</v>
      </c>
      <c r="V20" s="126">
        <v>0</v>
      </c>
      <c r="W20" s="222">
        <v>0</v>
      </c>
      <c r="X20" s="98">
        <v>0</v>
      </c>
      <c r="Y20" s="126">
        <v>0</v>
      </c>
      <c r="Z20" s="80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98" s="398" customFormat="1" ht="31.5" customHeight="1" x14ac:dyDescent="0.25">
      <c r="A21" s="40">
        <v>2212</v>
      </c>
      <c r="B21" s="41">
        <v>6171</v>
      </c>
      <c r="C21" s="51"/>
      <c r="D21" s="267" t="s">
        <v>383</v>
      </c>
      <c r="E21" s="35" t="s">
        <v>381</v>
      </c>
      <c r="F21" s="36" t="s">
        <v>381</v>
      </c>
      <c r="G21" s="36">
        <v>2018</v>
      </c>
      <c r="H21" s="37">
        <v>2018</v>
      </c>
      <c r="I21" s="85">
        <f>J21+K21+L21+SUM(Q21:Z21)</f>
        <v>3000</v>
      </c>
      <c r="J21" s="86">
        <v>0</v>
      </c>
      <c r="K21" s="97">
        <v>0</v>
      </c>
      <c r="L21" s="250">
        <v>3000</v>
      </c>
      <c r="M21" s="253">
        <v>0</v>
      </c>
      <c r="N21" s="254">
        <v>3000</v>
      </c>
      <c r="O21" s="88">
        <v>0</v>
      </c>
      <c r="P21" s="97">
        <v>0</v>
      </c>
      <c r="Q21" s="223">
        <v>0</v>
      </c>
      <c r="R21" s="88">
        <v>0</v>
      </c>
      <c r="S21" s="97">
        <v>0</v>
      </c>
      <c r="T21" s="223">
        <v>0</v>
      </c>
      <c r="U21" s="88">
        <v>0</v>
      </c>
      <c r="V21" s="97">
        <v>0</v>
      </c>
      <c r="W21" s="223">
        <v>0</v>
      </c>
      <c r="X21" s="88">
        <v>0</v>
      </c>
      <c r="Y21" s="97">
        <v>0</v>
      </c>
      <c r="Z21" s="87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98" s="397" customFormat="1" ht="25.5" customHeight="1" x14ac:dyDescent="0.25">
      <c r="A22" s="48">
        <v>3111</v>
      </c>
      <c r="B22" s="49">
        <v>6121</v>
      </c>
      <c r="C22" s="50"/>
      <c r="D22" s="94" t="s">
        <v>384</v>
      </c>
      <c r="E22" s="35" t="s">
        <v>381</v>
      </c>
      <c r="F22" s="36" t="s">
        <v>381</v>
      </c>
      <c r="G22" s="36">
        <v>2018</v>
      </c>
      <c r="H22" s="37">
        <v>2018</v>
      </c>
      <c r="I22" s="90">
        <v>35000</v>
      </c>
      <c r="J22" s="84">
        <v>0</v>
      </c>
      <c r="K22" s="156">
        <v>0</v>
      </c>
      <c r="L22" s="256">
        <v>35000</v>
      </c>
      <c r="M22" s="266">
        <v>0</v>
      </c>
      <c r="N22" s="257">
        <v>8000</v>
      </c>
      <c r="O22" s="81">
        <v>24000</v>
      </c>
      <c r="P22" s="156">
        <v>3000</v>
      </c>
      <c r="Q22" s="224">
        <v>0</v>
      </c>
      <c r="R22" s="81">
        <v>0</v>
      </c>
      <c r="S22" s="156">
        <v>0</v>
      </c>
      <c r="T22" s="224">
        <v>0</v>
      </c>
      <c r="U22" s="81">
        <v>0</v>
      </c>
      <c r="V22" s="156">
        <v>0</v>
      </c>
      <c r="W22" s="224">
        <v>0</v>
      </c>
      <c r="X22" s="81">
        <v>0</v>
      </c>
      <c r="Y22" s="156">
        <v>0</v>
      </c>
      <c r="Z22" s="83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98" s="397" customFormat="1" ht="25.5" customHeight="1" x14ac:dyDescent="0.25">
      <c r="A23" s="48">
        <v>3113</v>
      </c>
      <c r="B23" s="49">
        <v>6121</v>
      </c>
      <c r="C23" s="50"/>
      <c r="D23" s="94" t="s">
        <v>385</v>
      </c>
      <c r="E23" s="35" t="s">
        <v>381</v>
      </c>
      <c r="F23" s="36" t="s">
        <v>381</v>
      </c>
      <c r="G23" s="36">
        <v>2018</v>
      </c>
      <c r="H23" s="37">
        <v>2018</v>
      </c>
      <c r="I23" s="90">
        <v>6400</v>
      </c>
      <c r="J23" s="84">
        <v>0</v>
      </c>
      <c r="K23" s="156">
        <v>0</v>
      </c>
      <c r="L23" s="283">
        <v>6400</v>
      </c>
      <c r="M23" s="266">
        <v>0</v>
      </c>
      <c r="N23" s="257">
        <v>6400</v>
      </c>
      <c r="O23" s="81">
        <v>0</v>
      </c>
      <c r="P23" s="156">
        <v>0</v>
      </c>
      <c r="Q23" s="224">
        <v>0</v>
      </c>
      <c r="R23" s="81">
        <v>0</v>
      </c>
      <c r="S23" s="156">
        <v>0</v>
      </c>
      <c r="T23" s="224">
        <v>0</v>
      </c>
      <c r="U23" s="81">
        <v>0</v>
      </c>
      <c r="V23" s="156">
        <v>0</v>
      </c>
      <c r="W23" s="224">
        <v>0</v>
      </c>
      <c r="X23" s="81">
        <v>0</v>
      </c>
      <c r="Y23" s="156">
        <v>0</v>
      </c>
      <c r="Z23" s="83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98" s="398" customFormat="1" ht="25.5" customHeight="1" x14ac:dyDescent="0.25">
      <c r="A24" s="40">
        <v>3113</v>
      </c>
      <c r="B24" s="41">
        <v>6121</v>
      </c>
      <c r="C24" s="51"/>
      <c r="D24" s="184" t="s">
        <v>386</v>
      </c>
      <c r="E24" s="35" t="s">
        <v>381</v>
      </c>
      <c r="F24" s="36" t="s">
        <v>381</v>
      </c>
      <c r="G24" s="36">
        <v>2018</v>
      </c>
      <c r="H24" s="37">
        <v>2018</v>
      </c>
      <c r="I24" s="85">
        <v>8600</v>
      </c>
      <c r="J24" s="86">
        <v>0</v>
      </c>
      <c r="K24" s="97">
        <v>0</v>
      </c>
      <c r="L24" s="250">
        <v>8600</v>
      </c>
      <c r="M24" s="253">
        <v>0</v>
      </c>
      <c r="N24" s="254">
        <v>8600</v>
      </c>
      <c r="O24" s="88">
        <v>0</v>
      </c>
      <c r="P24" s="97">
        <v>0</v>
      </c>
      <c r="Q24" s="226">
        <v>0</v>
      </c>
      <c r="R24" s="88">
        <v>0</v>
      </c>
      <c r="S24" s="97">
        <v>0</v>
      </c>
      <c r="T24" s="226">
        <v>0</v>
      </c>
      <c r="U24" s="88">
        <v>0</v>
      </c>
      <c r="V24" s="97">
        <v>0</v>
      </c>
      <c r="W24" s="226">
        <v>0</v>
      </c>
      <c r="X24" s="88">
        <v>0</v>
      </c>
      <c r="Y24" s="97">
        <v>0</v>
      </c>
      <c r="Z24" s="87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98" s="397" customFormat="1" ht="25.5" customHeight="1" x14ac:dyDescent="0.25">
      <c r="A25" s="48">
        <v>3419</v>
      </c>
      <c r="B25" s="49">
        <v>6121</v>
      </c>
      <c r="C25" s="50"/>
      <c r="D25" s="94" t="s">
        <v>387</v>
      </c>
      <c r="E25" s="35" t="s">
        <v>381</v>
      </c>
      <c r="F25" s="36" t="s">
        <v>381</v>
      </c>
      <c r="G25" s="36">
        <v>2018</v>
      </c>
      <c r="H25" s="37">
        <v>2019</v>
      </c>
      <c r="I25" s="90">
        <v>61000</v>
      </c>
      <c r="J25" s="84">
        <v>0</v>
      </c>
      <c r="K25" s="156">
        <v>0</v>
      </c>
      <c r="L25" s="256">
        <v>1000</v>
      </c>
      <c r="M25" s="266">
        <v>0</v>
      </c>
      <c r="N25" s="257">
        <v>1000</v>
      </c>
      <c r="O25" s="81">
        <v>0</v>
      </c>
      <c r="P25" s="156">
        <v>0</v>
      </c>
      <c r="Q25" s="224">
        <v>30000</v>
      </c>
      <c r="R25" s="81">
        <v>0</v>
      </c>
      <c r="S25" s="156">
        <v>0</v>
      </c>
      <c r="T25" s="224">
        <v>30000</v>
      </c>
      <c r="U25" s="81">
        <v>0</v>
      </c>
      <c r="V25" s="156">
        <v>0</v>
      </c>
      <c r="W25" s="224">
        <v>0</v>
      </c>
      <c r="X25" s="81">
        <v>0</v>
      </c>
      <c r="Y25" s="156">
        <v>0</v>
      </c>
      <c r="Z25" s="83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98" s="397" customFormat="1" ht="25.5" customHeight="1" x14ac:dyDescent="0.25">
      <c r="A26" s="48">
        <v>6171</v>
      </c>
      <c r="B26" s="49">
        <v>6121</v>
      </c>
      <c r="C26" s="50"/>
      <c r="D26" s="94" t="s">
        <v>388</v>
      </c>
      <c r="E26" s="35" t="s">
        <v>381</v>
      </c>
      <c r="F26" s="36" t="s">
        <v>381</v>
      </c>
      <c r="G26" s="36">
        <v>2019</v>
      </c>
      <c r="H26" s="37">
        <v>2019</v>
      </c>
      <c r="I26" s="90">
        <v>21000</v>
      </c>
      <c r="J26" s="84">
        <v>0</v>
      </c>
      <c r="K26" s="156">
        <v>0</v>
      </c>
      <c r="L26" s="256">
        <v>0</v>
      </c>
      <c r="M26" s="266">
        <v>0</v>
      </c>
      <c r="N26" s="257">
        <v>0</v>
      </c>
      <c r="O26" s="81">
        <v>0</v>
      </c>
      <c r="P26" s="156">
        <v>0</v>
      </c>
      <c r="Q26" s="224">
        <v>21000</v>
      </c>
      <c r="R26" s="81">
        <v>0</v>
      </c>
      <c r="S26" s="156">
        <v>0</v>
      </c>
      <c r="T26" s="224">
        <v>0</v>
      </c>
      <c r="U26" s="81">
        <v>0</v>
      </c>
      <c r="V26" s="156">
        <v>0</v>
      </c>
      <c r="W26" s="224">
        <v>0</v>
      </c>
      <c r="X26" s="81">
        <v>0</v>
      </c>
      <c r="Y26" s="156">
        <v>0</v>
      </c>
      <c r="Z26" s="83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98" s="397" customFormat="1" ht="25.5" customHeight="1" x14ac:dyDescent="0.25">
      <c r="A27" s="48">
        <v>3632</v>
      </c>
      <c r="B27" s="49">
        <v>6121</v>
      </c>
      <c r="C27" s="50"/>
      <c r="D27" s="94" t="s">
        <v>389</v>
      </c>
      <c r="E27" s="35" t="s">
        <v>381</v>
      </c>
      <c r="F27" s="36" t="s">
        <v>381</v>
      </c>
      <c r="G27" s="36">
        <v>2018</v>
      </c>
      <c r="H27" s="37">
        <v>2018</v>
      </c>
      <c r="I27" s="83">
        <v>5000</v>
      </c>
      <c r="J27" s="84">
        <v>0</v>
      </c>
      <c r="K27" s="156">
        <v>0</v>
      </c>
      <c r="L27" s="283">
        <v>5000</v>
      </c>
      <c r="M27" s="266">
        <v>0</v>
      </c>
      <c r="N27" s="257">
        <v>5000</v>
      </c>
      <c r="O27" s="81">
        <v>0</v>
      </c>
      <c r="P27" s="156">
        <v>0</v>
      </c>
      <c r="Q27" s="224">
        <v>0</v>
      </c>
      <c r="R27" s="81">
        <v>0</v>
      </c>
      <c r="S27" s="156">
        <v>0</v>
      </c>
      <c r="T27" s="224">
        <v>0</v>
      </c>
      <c r="U27" s="81">
        <v>0</v>
      </c>
      <c r="V27" s="156">
        <v>0</v>
      </c>
      <c r="W27" s="224">
        <v>0</v>
      </c>
      <c r="X27" s="81">
        <v>0</v>
      </c>
      <c r="Y27" s="156">
        <v>0</v>
      </c>
      <c r="Z27" s="83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98" s="398" customFormat="1" ht="25.5" customHeight="1" x14ac:dyDescent="0.25">
      <c r="A28" s="40">
        <v>3632</v>
      </c>
      <c r="B28" s="41">
        <v>6121</v>
      </c>
      <c r="C28" s="51"/>
      <c r="D28" s="184" t="s">
        <v>390</v>
      </c>
      <c r="E28" s="35" t="s">
        <v>381</v>
      </c>
      <c r="F28" s="36" t="s">
        <v>381</v>
      </c>
      <c r="G28" s="36">
        <v>2019</v>
      </c>
      <c r="H28" s="37">
        <v>2020</v>
      </c>
      <c r="I28" s="87">
        <v>11000</v>
      </c>
      <c r="J28" s="86">
        <v>0</v>
      </c>
      <c r="K28" s="97">
        <v>0</v>
      </c>
      <c r="L28" s="250">
        <f>M28+N28+O28+P28</f>
        <v>0</v>
      </c>
      <c r="M28" s="253">
        <v>0</v>
      </c>
      <c r="N28" s="254">
        <v>0</v>
      </c>
      <c r="O28" s="88">
        <v>0</v>
      </c>
      <c r="P28" s="97">
        <v>0</v>
      </c>
      <c r="Q28" s="223">
        <v>11000</v>
      </c>
      <c r="R28" s="88">
        <v>0</v>
      </c>
      <c r="S28" s="97">
        <v>0</v>
      </c>
      <c r="T28" s="223">
        <v>0</v>
      </c>
      <c r="U28" s="88">
        <v>0</v>
      </c>
      <c r="V28" s="97">
        <v>0</v>
      </c>
      <c r="W28" s="223">
        <v>0</v>
      </c>
      <c r="X28" s="88">
        <v>0</v>
      </c>
      <c r="Y28" s="97">
        <v>0</v>
      </c>
      <c r="Z28" s="87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98" s="398" customFormat="1" ht="25.5" customHeight="1" x14ac:dyDescent="0.25">
      <c r="A29" s="40">
        <v>3632</v>
      </c>
      <c r="B29" s="41">
        <v>6121</v>
      </c>
      <c r="C29" s="51"/>
      <c r="D29" s="94" t="s">
        <v>391</v>
      </c>
      <c r="E29" s="35" t="s">
        <v>381</v>
      </c>
      <c r="F29" s="36" t="s">
        <v>381</v>
      </c>
      <c r="G29" s="36">
        <v>2021</v>
      </c>
      <c r="H29" s="37">
        <v>2021</v>
      </c>
      <c r="I29" s="83">
        <v>40000</v>
      </c>
      <c r="J29" s="84">
        <v>0</v>
      </c>
      <c r="K29" s="156">
        <v>0</v>
      </c>
      <c r="L29" s="250">
        <v>0</v>
      </c>
      <c r="M29" s="266">
        <v>0</v>
      </c>
      <c r="N29" s="257">
        <v>0</v>
      </c>
      <c r="O29" s="81">
        <v>0</v>
      </c>
      <c r="P29" s="156">
        <v>0</v>
      </c>
      <c r="Q29" s="224">
        <v>0</v>
      </c>
      <c r="R29" s="81">
        <v>0</v>
      </c>
      <c r="S29" s="156">
        <v>0</v>
      </c>
      <c r="T29" s="224">
        <v>0</v>
      </c>
      <c r="U29" s="81">
        <v>0</v>
      </c>
      <c r="V29" s="156">
        <v>0</v>
      </c>
      <c r="W29" s="224">
        <v>40000</v>
      </c>
      <c r="X29" s="81">
        <v>0</v>
      </c>
      <c r="Y29" s="156">
        <v>0</v>
      </c>
      <c r="Z29" s="83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98" s="398" customFormat="1" ht="25.5" customHeight="1" thickBot="1" x14ac:dyDescent="0.3">
      <c r="A30" s="40"/>
      <c r="B30" s="41"/>
      <c r="C30" s="51"/>
      <c r="D30" s="94" t="s">
        <v>253</v>
      </c>
      <c r="E30" s="161" t="s">
        <v>381</v>
      </c>
      <c r="F30" s="153" t="s">
        <v>381</v>
      </c>
      <c r="G30" s="492">
        <v>2022</v>
      </c>
      <c r="H30" s="493">
        <v>2022</v>
      </c>
      <c r="I30" s="83">
        <v>25000</v>
      </c>
      <c r="J30" s="84">
        <v>0</v>
      </c>
      <c r="K30" s="156">
        <v>0</v>
      </c>
      <c r="L30" s="283">
        <v>0</v>
      </c>
      <c r="M30" s="266">
        <v>0</v>
      </c>
      <c r="N30" s="257">
        <v>0</v>
      </c>
      <c r="O30" s="81">
        <v>0</v>
      </c>
      <c r="P30" s="156">
        <v>0</v>
      </c>
      <c r="Q30" s="224">
        <v>0</v>
      </c>
      <c r="R30" s="81">
        <v>0</v>
      </c>
      <c r="S30" s="156">
        <v>0</v>
      </c>
      <c r="T30" s="224">
        <v>0</v>
      </c>
      <c r="U30" s="81">
        <v>0</v>
      </c>
      <c r="V30" s="156">
        <v>0</v>
      </c>
      <c r="W30" s="224">
        <v>0</v>
      </c>
      <c r="X30" s="81">
        <v>0</v>
      </c>
      <c r="Y30" s="156">
        <v>0</v>
      </c>
      <c r="Z30" s="83">
        <v>25000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98" s="30" customFormat="1" ht="23.1" customHeight="1" thickBot="1" x14ac:dyDescent="0.3">
      <c r="A31" s="42"/>
      <c r="B31" s="43"/>
      <c r="C31" s="52"/>
      <c r="D31" s="984" t="s">
        <v>1</v>
      </c>
      <c r="E31" s="924"/>
      <c r="F31" s="924"/>
      <c r="G31" s="924"/>
      <c r="H31" s="925"/>
      <c r="I31" s="71">
        <f t="shared" ref="I31:Z31" si="3">SUM(I20:I30)</f>
        <v>226000</v>
      </c>
      <c r="J31" s="72">
        <f t="shared" si="3"/>
        <v>0</v>
      </c>
      <c r="K31" s="73">
        <f t="shared" si="3"/>
        <v>0</v>
      </c>
      <c r="L31" s="260">
        <f t="shared" si="3"/>
        <v>59000</v>
      </c>
      <c r="M31" s="261">
        <f t="shared" si="3"/>
        <v>0</v>
      </c>
      <c r="N31" s="262">
        <f t="shared" si="3"/>
        <v>32000</v>
      </c>
      <c r="O31" s="74">
        <f t="shared" si="3"/>
        <v>24000</v>
      </c>
      <c r="P31" s="73">
        <f t="shared" si="3"/>
        <v>3000</v>
      </c>
      <c r="Q31" s="857">
        <f t="shared" si="3"/>
        <v>72000</v>
      </c>
      <c r="R31" s="75">
        <f t="shared" si="3"/>
        <v>0</v>
      </c>
      <c r="S31" s="73">
        <f t="shared" si="3"/>
        <v>0</v>
      </c>
      <c r="T31" s="857">
        <f t="shared" si="3"/>
        <v>30000</v>
      </c>
      <c r="U31" s="74">
        <f t="shared" si="3"/>
        <v>0</v>
      </c>
      <c r="V31" s="73">
        <f t="shared" si="3"/>
        <v>0</v>
      </c>
      <c r="W31" s="857">
        <f t="shared" si="3"/>
        <v>40000</v>
      </c>
      <c r="X31" s="74">
        <f t="shared" si="3"/>
        <v>0</v>
      </c>
      <c r="Y31" s="73">
        <f t="shared" si="3"/>
        <v>0</v>
      </c>
      <c r="Z31" s="76">
        <f t="shared" si="3"/>
        <v>25000</v>
      </c>
      <c r="AA31" s="127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</row>
    <row r="32" spans="1:98" s="30" customFormat="1" ht="7.5" customHeight="1" thickBot="1" x14ac:dyDescent="0.3">
      <c r="A32" s="47"/>
      <c r="B32" s="47"/>
      <c r="C32" s="47"/>
      <c r="D32" s="53"/>
      <c r="E32" s="53"/>
      <c r="F32" s="53"/>
      <c r="G32" s="53"/>
      <c r="H32" s="53"/>
      <c r="I32" s="61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62"/>
      <c r="X32" s="62"/>
      <c r="Y32" s="62"/>
      <c r="Z32" s="62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</row>
    <row r="33" spans="1:42" s="3" customFormat="1" ht="15.95" customHeight="1" x14ac:dyDescent="0.25">
      <c r="A33" s="47"/>
      <c r="B33" s="47"/>
      <c r="C33" s="47"/>
      <c r="D33" s="24" t="s">
        <v>23</v>
      </c>
      <c r="E33" s="55"/>
      <c r="F33" s="55"/>
      <c r="G33" s="55"/>
      <c r="H33" s="55"/>
      <c r="I33" s="9" t="s">
        <v>15</v>
      </c>
      <c r="J33" s="60" t="s">
        <v>42</v>
      </c>
      <c r="K33" s="16" t="s">
        <v>24</v>
      </c>
      <c r="L33" s="16"/>
      <c r="M33" s="16" t="s">
        <v>122</v>
      </c>
      <c r="N33" s="60"/>
      <c r="O33" s="18"/>
      <c r="P33" s="18"/>
      <c r="Q33" s="18"/>
      <c r="R33" s="18"/>
      <c r="S33" s="18"/>
      <c r="T33" s="18"/>
      <c r="U33" s="18"/>
      <c r="V33" s="18"/>
      <c r="W33" s="179"/>
      <c r="X33" s="174"/>
      <c r="Y33" s="180"/>
      <c r="Z33" s="162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3" customFormat="1" ht="15.95" customHeight="1" x14ac:dyDescent="0.25">
      <c r="A34" s="181"/>
      <c r="B34" s="181"/>
      <c r="C34" s="181"/>
      <c r="D34" s="12"/>
      <c r="E34" s="56"/>
      <c r="F34" s="56"/>
      <c r="G34" s="56"/>
      <c r="H34" s="56"/>
      <c r="I34" s="11" t="s">
        <v>16</v>
      </c>
      <c r="J34" s="19" t="s">
        <v>42</v>
      </c>
      <c r="K34" s="17" t="s">
        <v>25</v>
      </c>
      <c r="L34" s="17"/>
      <c r="M34" s="17" t="s">
        <v>121</v>
      </c>
      <c r="N34" s="19"/>
      <c r="O34" s="20"/>
      <c r="P34" s="20"/>
      <c r="Q34" s="20"/>
      <c r="R34" s="20"/>
      <c r="S34" s="20"/>
      <c r="T34" s="20"/>
      <c r="U34" s="20"/>
      <c r="V34" s="20"/>
      <c r="W34" s="182"/>
      <c r="X34" s="180"/>
      <c r="Y34" s="180"/>
      <c r="Z34" s="162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" customFormat="1" ht="15.95" customHeight="1" x14ac:dyDescent="0.25">
      <c r="A35" s="44"/>
      <c r="B35" s="45"/>
      <c r="C35" s="46"/>
      <c r="D35" s="57"/>
      <c r="E35" s="38"/>
      <c r="F35" s="38"/>
      <c r="G35" s="38"/>
      <c r="H35" s="38"/>
      <c r="I35" s="11" t="s">
        <v>17</v>
      </c>
      <c r="J35" s="19" t="s">
        <v>42</v>
      </c>
      <c r="K35" s="20" t="s">
        <v>567</v>
      </c>
      <c r="L35" s="17"/>
      <c r="M35" s="19"/>
      <c r="N35" s="19"/>
      <c r="O35" s="20"/>
      <c r="P35" s="56"/>
      <c r="Q35" s="56"/>
      <c r="R35" s="56"/>
      <c r="S35" s="56"/>
      <c r="T35" s="56"/>
      <c r="U35" s="56"/>
      <c r="V35" s="56"/>
      <c r="W35" s="58"/>
      <c r="X35" s="8"/>
      <c r="Z35" s="162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2" customFormat="1" ht="15.95" customHeight="1" thickBot="1" x14ac:dyDescent="0.3">
      <c r="A36" s="3"/>
      <c r="B36" s="45"/>
      <c r="C36" s="46"/>
      <c r="D36" s="59"/>
      <c r="E36" s="31"/>
      <c r="F36" s="31"/>
      <c r="G36" s="31"/>
      <c r="H36" s="31"/>
      <c r="I36" s="10" t="s">
        <v>18</v>
      </c>
      <c r="J36" s="21" t="s">
        <v>42</v>
      </c>
      <c r="K36" s="22" t="s">
        <v>568</v>
      </c>
      <c r="L36" s="23"/>
      <c r="M36" s="21"/>
      <c r="N36" s="21"/>
      <c r="O36" s="22"/>
      <c r="P36" s="25"/>
      <c r="Q36" s="25"/>
      <c r="R36" s="25"/>
      <c r="S36" s="25"/>
      <c r="T36" s="25"/>
      <c r="U36" s="25"/>
      <c r="V36" s="25"/>
      <c r="W36" s="13"/>
      <c r="Z36" s="162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</sheetData>
  <mergeCells count="50">
    <mergeCell ref="D12:H12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A16:C17"/>
    <mergeCell ref="D17:D19"/>
    <mergeCell ref="E17:E19"/>
    <mergeCell ref="F17:F19"/>
    <mergeCell ref="Q17:Y17"/>
    <mergeCell ref="N18:N19"/>
    <mergeCell ref="O18:O19"/>
    <mergeCell ref="P18:P19"/>
    <mergeCell ref="Q18:S18"/>
    <mergeCell ref="D31:H31"/>
    <mergeCell ref="Z17:Z19"/>
    <mergeCell ref="A18:A19"/>
    <mergeCell ref="B18:B19"/>
    <mergeCell ref="C18:C19"/>
    <mergeCell ref="G18:G19"/>
    <mergeCell ref="H18:H19"/>
    <mergeCell ref="J18:J19"/>
    <mergeCell ref="K18:K19"/>
    <mergeCell ref="L18:L19"/>
    <mergeCell ref="T18:V18"/>
    <mergeCell ref="W18:Y18"/>
    <mergeCell ref="M18:M19"/>
    <mergeCell ref="G17:H17"/>
    <mergeCell ref="I17:I19"/>
    <mergeCell ref="M17:P17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5"/>
  <sheetViews>
    <sheetView topLeftCell="A7" zoomScale="75" zoomScaleNormal="75" workbookViewId="0">
      <selection activeCell="D1" sqref="D1:Z3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115</v>
      </c>
    </row>
    <row r="2" spans="1:42" ht="24.75" customHeight="1" x14ac:dyDescent="0.25">
      <c r="A2" s="5"/>
      <c r="D2" s="63" t="s">
        <v>44</v>
      </c>
      <c r="E2" s="64" t="s">
        <v>65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8" customFormat="1" ht="27.75" customHeight="1" x14ac:dyDescent="0.25">
      <c r="A7" s="48"/>
      <c r="B7" s="49"/>
      <c r="C7" s="50"/>
      <c r="D7" s="542" t="s">
        <v>392</v>
      </c>
      <c r="E7" s="32" t="s">
        <v>393</v>
      </c>
      <c r="F7" s="33" t="s">
        <v>393</v>
      </c>
      <c r="G7" s="33">
        <v>2018</v>
      </c>
      <c r="H7" s="34">
        <v>2020</v>
      </c>
      <c r="I7" s="80">
        <v>4000</v>
      </c>
      <c r="J7" s="79">
        <v>0</v>
      </c>
      <c r="K7" s="126">
        <v>0</v>
      </c>
      <c r="L7" s="249">
        <v>200</v>
      </c>
      <c r="M7" s="251">
        <v>0</v>
      </c>
      <c r="N7" s="252">
        <v>200</v>
      </c>
      <c r="O7" s="98">
        <v>0</v>
      </c>
      <c r="P7" s="126">
        <v>0</v>
      </c>
      <c r="Q7" s="225">
        <v>2000</v>
      </c>
      <c r="R7" s="98">
        <v>0</v>
      </c>
      <c r="S7" s="126">
        <v>0</v>
      </c>
      <c r="T7" s="225">
        <v>1800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25.5" customHeight="1" x14ac:dyDescent="0.25">
      <c r="A8" s="40"/>
      <c r="B8" s="41"/>
      <c r="C8" s="51"/>
      <c r="D8" s="338" t="s">
        <v>394</v>
      </c>
      <c r="E8" s="35" t="s">
        <v>393</v>
      </c>
      <c r="F8" s="36" t="s">
        <v>393</v>
      </c>
      <c r="G8" s="36">
        <v>2018</v>
      </c>
      <c r="H8" s="37">
        <v>2019</v>
      </c>
      <c r="I8" s="87">
        <v>800</v>
      </c>
      <c r="J8" s="86">
        <v>0</v>
      </c>
      <c r="K8" s="97">
        <v>0</v>
      </c>
      <c r="L8" s="250">
        <v>100</v>
      </c>
      <c r="M8" s="253">
        <v>0</v>
      </c>
      <c r="N8" s="254">
        <v>100</v>
      </c>
      <c r="O8" s="88">
        <v>0</v>
      </c>
      <c r="P8" s="97">
        <v>0</v>
      </c>
      <c r="Q8" s="226">
        <v>700</v>
      </c>
      <c r="R8" s="88">
        <v>0</v>
      </c>
      <c r="S8" s="97">
        <v>0</v>
      </c>
      <c r="T8" s="226">
        <v>0</v>
      </c>
      <c r="U8" s="88">
        <v>0</v>
      </c>
      <c r="V8" s="97">
        <v>0</v>
      </c>
      <c r="W8" s="226">
        <v>0</v>
      </c>
      <c r="X8" s="88">
        <v>0</v>
      </c>
      <c r="Y8" s="97">
        <v>0</v>
      </c>
      <c r="Z8" s="87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30.75" customHeight="1" x14ac:dyDescent="0.25">
      <c r="A9" s="40"/>
      <c r="B9" s="41"/>
      <c r="C9" s="51"/>
      <c r="D9" s="543" t="s">
        <v>395</v>
      </c>
      <c r="E9" s="35" t="s">
        <v>393</v>
      </c>
      <c r="F9" s="36" t="s">
        <v>393</v>
      </c>
      <c r="G9" s="36">
        <v>2018</v>
      </c>
      <c r="H9" s="37">
        <v>2018</v>
      </c>
      <c r="I9" s="87">
        <v>600</v>
      </c>
      <c r="J9" s="86">
        <v>0</v>
      </c>
      <c r="K9" s="97">
        <v>0</v>
      </c>
      <c r="L9" s="250">
        <v>600</v>
      </c>
      <c r="M9" s="253">
        <v>0</v>
      </c>
      <c r="N9" s="254">
        <v>600</v>
      </c>
      <c r="O9" s="88">
        <v>0</v>
      </c>
      <c r="P9" s="97">
        <v>0</v>
      </c>
      <c r="Q9" s="226">
        <v>0</v>
      </c>
      <c r="R9" s="88">
        <v>0</v>
      </c>
      <c r="S9" s="97">
        <v>0</v>
      </c>
      <c r="T9" s="226">
        <v>0</v>
      </c>
      <c r="U9" s="88">
        <v>0</v>
      </c>
      <c r="V9" s="97">
        <v>0</v>
      </c>
      <c r="W9" s="226">
        <v>0</v>
      </c>
      <c r="X9" s="88">
        <v>0</v>
      </c>
      <c r="Y9" s="97">
        <v>0</v>
      </c>
      <c r="Z9" s="87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30.75" customHeight="1" x14ac:dyDescent="0.25">
      <c r="A10" s="40"/>
      <c r="B10" s="41"/>
      <c r="C10" s="51"/>
      <c r="D10" s="543" t="s">
        <v>396</v>
      </c>
      <c r="E10" s="35" t="s">
        <v>393</v>
      </c>
      <c r="F10" s="36" t="s">
        <v>393</v>
      </c>
      <c r="G10" s="36">
        <v>2018</v>
      </c>
      <c r="H10" s="37">
        <v>2018</v>
      </c>
      <c r="I10" s="87">
        <v>600</v>
      </c>
      <c r="J10" s="86">
        <v>0</v>
      </c>
      <c r="K10" s="97">
        <v>0</v>
      </c>
      <c r="L10" s="250">
        <v>600</v>
      </c>
      <c r="M10" s="253">
        <v>0</v>
      </c>
      <c r="N10" s="254">
        <v>600</v>
      </c>
      <c r="O10" s="88">
        <v>0</v>
      </c>
      <c r="P10" s="97">
        <v>0</v>
      </c>
      <c r="Q10" s="226">
        <v>0</v>
      </c>
      <c r="R10" s="88">
        <v>0</v>
      </c>
      <c r="S10" s="97">
        <v>0</v>
      </c>
      <c r="T10" s="226">
        <v>0</v>
      </c>
      <c r="U10" s="88">
        <v>0</v>
      </c>
      <c r="V10" s="97">
        <v>0</v>
      </c>
      <c r="W10" s="226">
        <v>0</v>
      </c>
      <c r="X10" s="88">
        <v>0</v>
      </c>
      <c r="Y10" s="97">
        <v>0</v>
      </c>
      <c r="Z10" s="87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30.75" customHeight="1" x14ac:dyDescent="0.25">
      <c r="A11" s="40"/>
      <c r="B11" s="41"/>
      <c r="C11" s="51"/>
      <c r="D11" s="544" t="s">
        <v>397</v>
      </c>
      <c r="E11" s="35" t="s">
        <v>393</v>
      </c>
      <c r="F11" s="36" t="s">
        <v>393</v>
      </c>
      <c r="G11" s="36">
        <v>2018</v>
      </c>
      <c r="H11" s="37">
        <v>2020</v>
      </c>
      <c r="I11" s="87">
        <v>4000</v>
      </c>
      <c r="J11" s="86">
        <v>0</v>
      </c>
      <c r="K11" s="97">
        <v>0</v>
      </c>
      <c r="L11" s="250">
        <v>200</v>
      </c>
      <c r="M11" s="253">
        <v>0</v>
      </c>
      <c r="N11" s="254">
        <v>200</v>
      </c>
      <c r="O11" s="88">
        <v>0</v>
      </c>
      <c r="P11" s="97">
        <v>0</v>
      </c>
      <c r="Q11" s="226">
        <v>2000</v>
      </c>
      <c r="R11" s="88">
        <v>0</v>
      </c>
      <c r="S11" s="97">
        <v>0</v>
      </c>
      <c r="T11" s="226">
        <v>1800</v>
      </c>
      <c r="U11" s="88">
        <v>0</v>
      </c>
      <c r="V11" s="97">
        <v>0</v>
      </c>
      <c r="W11" s="226">
        <v>0</v>
      </c>
      <c r="X11" s="88">
        <v>0</v>
      </c>
      <c r="Y11" s="97">
        <v>0</v>
      </c>
      <c r="Z11" s="87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5.5" customHeight="1" x14ac:dyDescent="0.25">
      <c r="A12" s="40"/>
      <c r="B12" s="41"/>
      <c r="C12" s="51"/>
      <c r="D12" s="95" t="s">
        <v>398</v>
      </c>
      <c r="E12" s="35" t="s">
        <v>393</v>
      </c>
      <c r="F12" s="36" t="s">
        <v>393</v>
      </c>
      <c r="G12" s="36">
        <v>2018</v>
      </c>
      <c r="H12" s="37">
        <v>2018</v>
      </c>
      <c r="I12" s="87">
        <v>350</v>
      </c>
      <c r="J12" s="86">
        <v>0</v>
      </c>
      <c r="K12" s="97">
        <v>0</v>
      </c>
      <c r="L12" s="250">
        <v>350</v>
      </c>
      <c r="M12" s="253">
        <v>0</v>
      </c>
      <c r="N12" s="254">
        <v>350</v>
      </c>
      <c r="O12" s="88">
        <v>0</v>
      </c>
      <c r="P12" s="97">
        <v>0</v>
      </c>
      <c r="Q12" s="226">
        <v>0</v>
      </c>
      <c r="R12" s="88">
        <v>0</v>
      </c>
      <c r="S12" s="97">
        <v>0</v>
      </c>
      <c r="T12" s="226">
        <v>0</v>
      </c>
      <c r="U12" s="88">
        <v>0</v>
      </c>
      <c r="V12" s="97">
        <v>0</v>
      </c>
      <c r="W12" s="226">
        <v>0</v>
      </c>
      <c r="X12" s="88">
        <v>0</v>
      </c>
      <c r="Y12" s="97">
        <v>0</v>
      </c>
      <c r="Z12" s="87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5.5" customHeight="1" x14ac:dyDescent="0.25">
      <c r="A13" s="40"/>
      <c r="B13" s="41"/>
      <c r="C13" s="51"/>
      <c r="D13" s="160" t="s">
        <v>399</v>
      </c>
      <c r="E13" s="35" t="s">
        <v>393</v>
      </c>
      <c r="F13" s="36" t="s">
        <v>393</v>
      </c>
      <c r="G13" s="36">
        <v>2019</v>
      </c>
      <c r="H13" s="37">
        <v>2020</v>
      </c>
      <c r="I13" s="87">
        <v>28000</v>
      </c>
      <c r="J13" s="86">
        <v>0</v>
      </c>
      <c r="K13" s="97">
        <v>0</v>
      </c>
      <c r="L13" s="250">
        <f t="shared" ref="L13:L27" si="0">M13+N13+O13+P13</f>
        <v>0</v>
      </c>
      <c r="M13" s="253">
        <v>0</v>
      </c>
      <c r="N13" s="254">
        <v>0</v>
      </c>
      <c r="O13" s="88">
        <v>0</v>
      </c>
      <c r="P13" s="97">
        <v>0</v>
      </c>
      <c r="Q13" s="226">
        <v>10000</v>
      </c>
      <c r="R13" s="88">
        <v>0</v>
      </c>
      <c r="S13" s="97">
        <v>0</v>
      </c>
      <c r="T13" s="226">
        <v>18000</v>
      </c>
      <c r="U13" s="88">
        <v>0</v>
      </c>
      <c r="V13" s="97">
        <v>0</v>
      </c>
      <c r="W13" s="226">
        <v>0</v>
      </c>
      <c r="X13" s="88">
        <v>0</v>
      </c>
      <c r="Y13" s="97">
        <v>0</v>
      </c>
      <c r="Z13" s="87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25.5" customHeight="1" x14ac:dyDescent="0.25">
      <c r="A14" s="40"/>
      <c r="B14" s="41"/>
      <c r="C14" s="51"/>
      <c r="D14" s="172" t="s">
        <v>400</v>
      </c>
      <c r="E14" s="35" t="s">
        <v>393</v>
      </c>
      <c r="F14" s="36" t="s">
        <v>393</v>
      </c>
      <c r="G14" s="36">
        <v>2019</v>
      </c>
      <c r="H14" s="37">
        <v>2019</v>
      </c>
      <c r="I14" s="87">
        <v>1700</v>
      </c>
      <c r="J14" s="86">
        <v>0</v>
      </c>
      <c r="K14" s="97">
        <v>0</v>
      </c>
      <c r="L14" s="250">
        <f t="shared" si="0"/>
        <v>0</v>
      </c>
      <c r="M14" s="253">
        <v>0</v>
      </c>
      <c r="N14" s="254">
        <v>0</v>
      </c>
      <c r="O14" s="88">
        <v>0</v>
      </c>
      <c r="P14" s="97">
        <v>0</v>
      </c>
      <c r="Q14" s="226">
        <v>1700</v>
      </c>
      <c r="R14" s="88">
        <v>0</v>
      </c>
      <c r="S14" s="97">
        <v>0</v>
      </c>
      <c r="T14" s="226">
        <v>0</v>
      </c>
      <c r="U14" s="88">
        <v>0</v>
      </c>
      <c r="V14" s="97">
        <v>0</v>
      </c>
      <c r="W14" s="226">
        <v>0</v>
      </c>
      <c r="X14" s="88">
        <v>0</v>
      </c>
      <c r="Y14" s="97">
        <v>0</v>
      </c>
      <c r="Z14" s="87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25.5" customHeight="1" x14ac:dyDescent="0.25">
      <c r="A15" s="40"/>
      <c r="B15" s="41"/>
      <c r="C15" s="51"/>
      <c r="D15" s="160" t="s">
        <v>401</v>
      </c>
      <c r="E15" s="35" t="s">
        <v>393</v>
      </c>
      <c r="F15" s="36" t="s">
        <v>393</v>
      </c>
      <c r="G15" s="36">
        <v>2019</v>
      </c>
      <c r="H15" s="37">
        <v>2019</v>
      </c>
      <c r="I15" s="87">
        <v>3500</v>
      </c>
      <c r="J15" s="86">
        <v>0</v>
      </c>
      <c r="K15" s="97">
        <v>0</v>
      </c>
      <c r="L15" s="250">
        <f t="shared" si="0"/>
        <v>0</v>
      </c>
      <c r="M15" s="253">
        <v>0</v>
      </c>
      <c r="N15" s="254">
        <v>0</v>
      </c>
      <c r="O15" s="88">
        <v>0</v>
      </c>
      <c r="P15" s="97">
        <v>0</v>
      </c>
      <c r="Q15" s="226">
        <v>3500</v>
      </c>
      <c r="R15" s="88">
        <v>0</v>
      </c>
      <c r="S15" s="97">
        <v>0</v>
      </c>
      <c r="T15" s="226">
        <v>0</v>
      </c>
      <c r="U15" s="88">
        <v>0</v>
      </c>
      <c r="V15" s="97">
        <v>0</v>
      </c>
      <c r="W15" s="226">
        <v>0</v>
      </c>
      <c r="X15" s="88">
        <v>0</v>
      </c>
      <c r="Y15" s="97">
        <v>0</v>
      </c>
      <c r="Z15" s="87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25.5" customHeight="1" x14ac:dyDescent="0.25">
      <c r="A16" s="40"/>
      <c r="B16" s="41"/>
      <c r="C16" s="51"/>
      <c r="D16" s="172" t="s">
        <v>402</v>
      </c>
      <c r="E16" s="35" t="s">
        <v>393</v>
      </c>
      <c r="F16" s="36" t="s">
        <v>393</v>
      </c>
      <c r="G16" s="36">
        <v>2019</v>
      </c>
      <c r="H16" s="37">
        <v>2019</v>
      </c>
      <c r="I16" s="87">
        <v>2000</v>
      </c>
      <c r="J16" s="86">
        <v>0</v>
      </c>
      <c r="K16" s="97">
        <v>0</v>
      </c>
      <c r="L16" s="250">
        <f t="shared" si="0"/>
        <v>0</v>
      </c>
      <c r="M16" s="253">
        <v>0</v>
      </c>
      <c r="N16" s="254">
        <v>0</v>
      </c>
      <c r="O16" s="88">
        <v>0</v>
      </c>
      <c r="P16" s="97">
        <v>0</v>
      </c>
      <c r="Q16" s="226">
        <v>2000</v>
      </c>
      <c r="R16" s="88">
        <v>0</v>
      </c>
      <c r="S16" s="97">
        <v>0</v>
      </c>
      <c r="T16" s="226">
        <v>0</v>
      </c>
      <c r="U16" s="88">
        <v>0</v>
      </c>
      <c r="V16" s="97">
        <v>0</v>
      </c>
      <c r="W16" s="226">
        <v>0</v>
      </c>
      <c r="X16" s="88">
        <v>0</v>
      </c>
      <c r="Y16" s="97">
        <v>0</v>
      </c>
      <c r="Z16" s="87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29" customFormat="1" ht="25.5" customHeight="1" x14ac:dyDescent="0.25">
      <c r="A17" s="40"/>
      <c r="B17" s="41"/>
      <c r="C17" s="51"/>
      <c r="D17" s="160" t="s">
        <v>403</v>
      </c>
      <c r="E17" s="35" t="s">
        <v>393</v>
      </c>
      <c r="F17" s="36" t="s">
        <v>393</v>
      </c>
      <c r="G17" s="36">
        <v>2020</v>
      </c>
      <c r="H17" s="37">
        <v>2021</v>
      </c>
      <c r="I17" s="87">
        <v>3000</v>
      </c>
      <c r="J17" s="86">
        <v>0</v>
      </c>
      <c r="K17" s="97">
        <v>0</v>
      </c>
      <c r="L17" s="250">
        <f t="shared" si="0"/>
        <v>0</v>
      </c>
      <c r="M17" s="253">
        <v>0</v>
      </c>
      <c r="N17" s="254">
        <v>0</v>
      </c>
      <c r="O17" s="88">
        <v>0</v>
      </c>
      <c r="P17" s="97">
        <v>0</v>
      </c>
      <c r="Q17" s="226">
        <v>0</v>
      </c>
      <c r="R17" s="88">
        <v>0</v>
      </c>
      <c r="S17" s="97">
        <v>0</v>
      </c>
      <c r="T17" s="226">
        <v>1500</v>
      </c>
      <c r="U17" s="88">
        <v>0</v>
      </c>
      <c r="V17" s="97">
        <v>0</v>
      </c>
      <c r="W17" s="226">
        <v>1500</v>
      </c>
      <c r="X17" s="88">
        <v>0</v>
      </c>
      <c r="Y17" s="97">
        <v>0</v>
      </c>
      <c r="Z17" s="87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29" customFormat="1" ht="25.5" customHeight="1" x14ac:dyDescent="0.25">
      <c r="A18" s="40"/>
      <c r="B18" s="41"/>
      <c r="C18" s="51"/>
      <c r="D18" s="541" t="s">
        <v>404</v>
      </c>
      <c r="E18" s="35" t="s">
        <v>393</v>
      </c>
      <c r="F18" s="36" t="s">
        <v>393</v>
      </c>
      <c r="G18" s="36">
        <v>2020</v>
      </c>
      <c r="H18" s="37">
        <v>2021</v>
      </c>
      <c r="I18" s="87">
        <v>2000</v>
      </c>
      <c r="J18" s="86">
        <v>0</v>
      </c>
      <c r="K18" s="97">
        <v>0</v>
      </c>
      <c r="L18" s="250">
        <f t="shared" si="0"/>
        <v>0</v>
      </c>
      <c r="M18" s="253">
        <v>0</v>
      </c>
      <c r="N18" s="254">
        <v>0</v>
      </c>
      <c r="O18" s="88">
        <v>0</v>
      </c>
      <c r="P18" s="97">
        <v>0</v>
      </c>
      <c r="Q18" s="226">
        <v>0</v>
      </c>
      <c r="R18" s="88">
        <v>0</v>
      </c>
      <c r="S18" s="97">
        <v>0</v>
      </c>
      <c r="T18" s="226">
        <v>1000</v>
      </c>
      <c r="U18" s="88">
        <v>0</v>
      </c>
      <c r="V18" s="97">
        <v>0</v>
      </c>
      <c r="W18" s="226">
        <v>1000</v>
      </c>
      <c r="X18" s="88">
        <v>0</v>
      </c>
      <c r="Y18" s="97">
        <v>0</v>
      </c>
      <c r="Z18" s="87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29" customFormat="1" ht="25.5" customHeight="1" x14ac:dyDescent="0.25">
      <c r="A19" s="40"/>
      <c r="B19" s="41"/>
      <c r="C19" s="51"/>
      <c r="D19" s="160" t="s">
        <v>405</v>
      </c>
      <c r="E19" s="35" t="s">
        <v>393</v>
      </c>
      <c r="F19" s="36" t="s">
        <v>393</v>
      </c>
      <c r="G19" s="36">
        <v>2020</v>
      </c>
      <c r="H19" s="37">
        <v>2021</v>
      </c>
      <c r="I19" s="87">
        <v>2500</v>
      </c>
      <c r="J19" s="86">
        <v>0</v>
      </c>
      <c r="K19" s="97">
        <v>0</v>
      </c>
      <c r="L19" s="250">
        <f t="shared" si="0"/>
        <v>0</v>
      </c>
      <c r="M19" s="253">
        <v>0</v>
      </c>
      <c r="N19" s="254">
        <v>0</v>
      </c>
      <c r="O19" s="88">
        <v>0</v>
      </c>
      <c r="P19" s="97">
        <v>0</v>
      </c>
      <c r="Q19" s="226">
        <v>0</v>
      </c>
      <c r="R19" s="88">
        <v>0</v>
      </c>
      <c r="S19" s="97">
        <v>0</v>
      </c>
      <c r="T19" s="226">
        <v>2000</v>
      </c>
      <c r="U19" s="88">
        <v>0</v>
      </c>
      <c r="V19" s="97">
        <v>0</v>
      </c>
      <c r="W19" s="226">
        <v>500</v>
      </c>
      <c r="X19" s="88">
        <v>0</v>
      </c>
      <c r="Y19" s="97">
        <v>0</v>
      </c>
      <c r="Z19" s="87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29" customFormat="1" ht="25.5" customHeight="1" x14ac:dyDescent="0.25">
      <c r="A20" s="40"/>
      <c r="B20" s="41"/>
      <c r="C20" s="51"/>
      <c r="D20" s="219" t="s">
        <v>406</v>
      </c>
      <c r="E20" s="35" t="s">
        <v>393</v>
      </c>
      <c r="F20" s="36" t="s">
        <v>393</v>
      </c>
      <c r="G20" s="36">
        <v>2018</v>
      </c>
      <c r="H20" s="37">
        <v>2019</v>
      </c>
      <c r="I20" s="87">
        <v>2200</v>
      </c>
      <c r="J20" s="86">
        <v>0</v>
      </c>
      <c r="K20" s="97">
        <v>0</v>
      </c>
      <c r="L20" s="250">
        <f t="shared" si="0"/>
        <v>1500</v>
      </c>
      <c r="M20" s="253">
        <v>0</v>
      </c>
      <c r="N20" s="254">
        <v>1500</v>
      </c>
      <c r="O20" s="88">
        <v>0</v>
      </c>
      <c r="P20" s="97">
        <v>0</v>
      </c>
      <c r="Q20" s="226">
        <v>700</v>
      </c>
      <c r="R20" s="88">
        <v>0</v>
      </c>
      <c r="S20" s="97">
        <v>0</v>
      </c>
      <c r="T20" s="226">
        <v>0</v>
      </c>
      <c r="U20" s="88">
        <v>0</v>
      </c>
      <c r="V20" s="97">
        <v>0</v>
      </c>
      <c r="W20" s="226">
        <v>0</v>
      </c>
      <c r="X20" s="88">
        <v>0</v>
      </c>
      <c r="Y20" s="97">
        <v>0</v>
      </c>
      <c r="Z20" s="87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29" customFormat="1" ht="25.5" customHeight="1" x14ac:dyDescent="0.25">
      <c r="A21" s="40"/>
      <c r="B21" s="41"/>
      <c r="C21" s="51"/>
      <c r="D21" s="219" t="s">
        <v>407</v>
      </c>
      <c r="E21" s="35" t="s">
        <v>393</v>
      </c>
      <c r="F21" s="36" t="s">
        <v>393</v>
      </c>
      <c r="G21" s="824">
        <v>2018</v>
      </c>
      <c r="H21" s="825">
        <v>2018</v>
      </c>
      <c r="I21" s="87">
        <v>1500</v>
      </c>
      <c r="J21" s="86">
        <v>0</v>
      </c>
      <c r="K21" s="97">
        <v>0</v>
      </c>
      <c r="L21" s="250">
        <f t="shared" si="0"/>
        <v>0</v>
      </c>
      <c r="M21" s="253">
        <v>0</v>
      </c>
      <c r="N21" s="254">
        <v>0</v>
      </c>
      <c r="O21" s="88">
        <v>0</v>
      </c>
      <c r="P21" s="97">
        <v>0</v>
      </c>
      <c r="Q21" s="226">
        <v>1300</v>
      </c>
      <c r="R21" s="88">
        <v>0</v>
      </c>
      <c r="S21" s="97">
        <v>0</v>
      </c>
      <c r="T21" s="226">
        <v>200</v>
      </c>
      <c r="U21" s="88">
        <v>0</v>
      </c>
      <c r="V21" s="97">
        <v>0</v>
      </c>
      <c r="W21" s="226">
        <v>0</v>
      </c>
      <c r="X21" s="88">
        <v>0</v>
      </c>
      <c r="Y21" s="97">
        <v>0</v>
      </c>
      <c r="Z21" s="87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29" customFormat="1" ht="33.75" customHeight="1" x14ac:dyDescent="0.25">
      <c r="A22" s="40"/>
      <c r="B22" s="41"/>
      <c r="C22" s="51"/>
      <c r="D22" s="219" t="s">
        <v>408</v>
      </c>
      <c r="E22" s="35" t="s">
        <v>393</v>
      </c>
      <c r="F22" s="36" t="s">
        <v>393</v>
      </c>
      <c r="G22" s="824">
        <v>2018</v>
      </c>
      <c r="H22" s="825">
        <v>2018</v>
      </c>
      <c r="I22" s="87">
        <v>1200</v>
      </c>
      <c r="J22" s="86">
        <v>0</v>
      </c>
      <c r="K22" s="97">
        <v>0</v>
      </c>
      <c r="L22" s="250">
        <v>1200</v>
      </c>
      <c r="M22" s="253">
        <v>0</v>
      </c>
      <c r="N22" s="254">
        <v>1200</v>
      </c>
      <c r="O22" s="88">
        <v>0</v>
      </c>
      <c r="P22" s="97">
        <v>0</v>
      </c>
      <c r="Q22" s="226">
        <v>0</v>
      </c>
      <c r="R22" s="88">
        <v>0</v>
      </c>
      <c r="S22" s="97">
        <v>0</v>
      </c>
      <c r="T22" s="226">
        <v>0</v>
      </c>
      <c r="U22" s="88">
        <v>0</v>
      </c>
      <c r="V22" s="97">
        <v>0</v>
      </c>
      <c r="W22" s="226">
        <v>0</v>
      </c>
      <c r="X22" s="88">
        <v>0</v>
      </c>
      <c r="Y22" s="97">
        <v>0</v>
      </c>
      <c r="Z22" s="87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31.5" customHeight="1" x14ac:dyDescent="0.25">
      <c r="A23" s="40"/>
      <c r="B23" s="41"/>
      <c r="C23" s="51"/>
      <c r="D23" s="219" t="s">
        <v>409</v>
      </c>
      <c r="E23" s="35" t="s">
        <v>393</v>
      </c>
      <c r="F23" s="36" t="s">
        <v>393</v>
      </c>
      <c r="G23" s="824">
        <v>2018</v>
      </c>
      <c r="H23" s="825">
        <v>2018</v>
      </c>
      <c r="I23" s="87">
        <v>1200</v>
      </c>
      <c r="J23" s="86">
        <v>0</v>
      </c>
      <c r="K23" s="97">
        <v>0</v>
      </c>
      <c r="L23" s="250">
        <v>1200</v>
      </c>
      <c r="M23" s="253">
        <v>0</v>
      </c>
      <c r="N23" s="254">
        <v>1200</v>
      </c>
      <c r="O23" s="88">
        <v>0</v>
      </c>
      <c r="P23" s="97">
        <v>0</v>
      </c>
      <c r="Q23" s="226">
        <v>0</v>
      </c>
      <c r="R23" s="88">
        <v>0</v>
      </c>
      <c r="S23" s="97">
        <v>0</v>
      </c>
      <c r="T23" s="226">
        <v>0</v>
      </c>
      <c r="U23" s="88">
        <v>0</v>
      </c>
      <c r="V23" s="97">
        <v>0</v>
      </c>
      <c r="W23" s="226">
        <v>0</v>
      </c>
      <c r="X23" s="88">
        <v>0</v>
      </c>
      <c r="Y23" s="97">
        <v>0</v>
      </c>
      <c r="Z23" s="87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9" customFormat="1" ht="31.5" customHeight="1" x14ac:dyDescent="0.25">
      <c r="A24" s="40"/>
      <c r="B24" s="41"/>
      <c r="C24" s="51"/>
      <c r="D24" s="219" t="s">
        <v>410</v>
      </c>
      <c r="E24" s="35" t="s">
        <v>393</v>
      </c>
      <c r="F24" s="36" t="s">
        <v>393</v>
      </c>
      <c r="G24" s="824">
        <v>2018</v>
      </c>
      <c r="H24" s="825">
        <v>2018</v>
      </c>
      <c r="I24" s="87">
        <v>3000</v>
      </c>
      <c r="J24" s="86">
        <v>0</v>
      </c>
      <c r="K24" s="97">
        <v>0</v>
      </c>
      <c r="L24" s="250">
        <v>0</v>
      </c>
      <c r="M24" s="253">
        <v>0</v>
      </c>
      <c r="N24" s="254">
        <v>0</v>
      </c>
      <c r="O24" s="88">
        <v>0</v>
      </c>
      <c r="P24" s="97">
        <v>0</v>
      </c>
      <c r="Q24" s="226">
        <v>0</v>
      </c>
      <c r="R24" s="88">
        <v>0</v>
      </c>
      <c r="S24" s="97">
        <v>0</v>
      </c>
      <c r="T24" s="226">
        <v>3000</v>
      </c>
      <c r="U24" s="88">
        <v>0</v>
      </c>
      <c r="V24" s="97">
        <v>0</v>
      </c>
      <c r="W24" s="226">
        <v>0</v>
      </c>
      <c r="X24" s="88">
        <v>0</v>
      </c>
      <c r="Y24" s="97">
        <v>0</v>
      </c>
      <c r="Z24" s="87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31.5" customHeight="1" x14ac:dyDescent="0.25">
      <c r="A25" s="40"/>
      <c r="B25" s="41"/>
      <c r="C25" s="51"/>
      <c r="D25" s="219" t="s">
        <v>411</v>
      </c>
      <c r="E25" s="35" t="s">
        <v>393</v>
      </c>
      <c r="F25" s="36" t="s">
        <v>393</v>
      </c>
      <c r="G25" s="824">
        <v>2019</v>
      </c>
      <c r="H25" s="825">
        <v>2019</v>
      </c>
      <c r="I25" s="87">
        <v>1000</v>
      </c>
      <c r="J25" s="86">
        <v>0</v>
      </c>
      <c r="K25" s="97">
        <v>0</v>
      </c>
      <c r="L25" s="250">
        <f t="shared" si="0"/>
        <v>0</v>
      </c>
      <c r="M25" s="253">
        <v>0</v>
      </c>
      <c r="N25" s="254">
        <v>0</v>
      </c>
      <c r="O25" s="88">
        <v>0</v>
      </c>
      <c r="P25" s="97">
        <v>0</v>
      </c>
      <c r="Q25" s="226">
        <v>1000</v>
      </c>
      <c r="R25" s="88">
        <v>0</v>
      </c>
      <c r="S25" s="97">
        <v>0</v>
      </c>
      <c r="T25" s="340">
        <v>0</v>
      </c>
      <c r="U25" s="88">
        <v>0</v>
      </c>
      <c r="V25" s="97">
        <v>0</v>
      </c>
      <c r="W25" s="226">
        <v>0</v>
      </c>
      <c r="X25" s="88">
        <v>0</v>
      </c>
      <c r="Y25" s="97">
        <v>0</v>
      </c>
      <c r="Z25" s="87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25.5" customHeight="1" x14ac:dyDescent="0.25">
      <c r="A26" s="40"/>
      <c r="B26" s="41"/>
      <c r="C26" s="51"/>
      <c r="D26" s="219" t="s">
        <v>412</v>
      </c>
      <c r="E26" s="35" t="s">
        <v>393</v>
      </c>
      <c r="F26" s="36" t="s">
        <v>393</v>
      </c>
      <c r="G26" s="824">
        <v>2018</v>
      </c>
      <c r="H26" s="825">
        <v>2018</v>
      </c>
      <c r="I26" s="87">
        <v>10000</v>
      </c>
      <c r="J26" s="86">
        <v>0</v>
      </c>
      <c r="K26" s="97">
        <v>0</v>
      </c>
      <c r="L26" s="250">
        <v>0</v>
      </c>
      <c r="M26" s="253">
        <v>0</v>
      </c>
      <c r="N26" s="254">
        <v>0</v>
      </c>
      <c r="O26" s="88">
        <v>0</v>
      </c>
      <c r="P26" s="97">
        <v>0</v>
      </c>
      <c r="Q26" s="226">
        <v>0</v>
      </c>
      <c r="R26" s="88">
        <v>0</v>
      </c>
      <c r="S26" s="97">
        <v>0</v>
      </c>
      <c r="T26" s="226">
        <v>10000</v>
      </c>
      <c r="U26" s="88">
        <v>0</v>
      </c>
      <c r="V26" s="97">
        <v>0</v>
      </c>
      <c r="W26" s="226">
        <v>0</v>
      </c>
      <c r="X26" s="88">
        <v>0</v>
      </c>
      <c r="Y26" s="97">
        <v>0</v>
      </c>
      <c r="Z26" s="87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9" customFormat="1" ht="25.5" customHeight="1" x14ac:dyDescent="0.25">
      <c r="A27" s="40"/>
      <c r="B27" s="41"/>
      <c r="C27" s="51"/>
      <c r="D27" s="219" t="s">
        <v>413</v>
      </c>
      <c r="E27" s="35" t="s">
        <v>393</v>
      </c>
      <c r="F27" s="36" t="s">
        <v>393</v>
      </c>
      <c r="G27" s="824">
        <v>2020</v>
      </c>
      <c r="H27" s="825">
        <v>2020</v>
      </c>
      <c r="I27" s="87">
        <v>12000</v>
      </c>
      <c r="J27" s="86">
        <v>0</v>
      </c>
      <c r="K27" s="97">
        <v>0</v>
      </c>
      <c r="L27" s="250">
        <f t="shared" si="0"/>
        <v>0</v>
      </c>
      <c r="M27" s="253">
        <v>0</v>
      </c>
      <c r="N27" s="254">
        <v>0</v>
      </c>
      <c r="O27" s="88">
        <v>0</v>
      </c>
      <c r="P27" s="97">
        <v>0</v>
      </c>
      <c r="Q27" s="226">
        <v>6000</v>
      </c>
      <c r="R27" s="88">
        <v>0</v>
      </c>
      <c r="S27" s="97">
        <v>0</v>
      </c>
      <c r="T27" s="226">
        <v>6000</v>
      </c>
      <c r="U27" s="88">
        <v>0</v>
      </c>
      <c r="V27" s="97">
        <v>0</v>
      </c>
      <c r="W27" s="226">
        <v>0</v>
      </c>
      <c r="X27" s="88">
        <v>0</v>
      </c>
      <c r="Y27" s="97">
        <v>0</v>
      </c>
      <c r="Z27" s="87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9" customFormat="1" ht="25.5" customHeight="1" x14ac:dyDescent="0.25">
      <c r="A28" s="40"/>
      <c r="B28" s="41"/>
      <c r="C28" s="51"/>
      <c r="D28" s="172" t="s">
        <v>414</v>
      </c>
      <c r="E28" s="35" t="s">
        <v>393</v>
      </c>
      <c r="F28" s="36" t="s">
        <v>393</v>
      </c>
      <c r="G28" s="824">
        <v>2018</v>
      </c>
      <c r="H28" s="825">
        <v>2018</v>
      </c>
      <c r="I28" s="318">
        <v>2900</v>
      </c>
      <c r="J28" s="86">
        <v>0</v>
      </c>
      <c r="K28" s="97">
        <v>0</v>
      </c>
      <c r="L28" s="270">
        <v>2900</v>
      </c>
      <c r="M28" s="253">
        <v>0</v>
      </c>
      <c r="N28" s="316">
        <v>1800</v>
      </c>
      <c r="O28" s="88">
        <v>0</v>
      </c>
      <c r="P28" s="158">
        <v>1100</v>
      </c>
      <c r="Q28" s="224">
        <v>0</v>
      </c>
      <c r="R28" s="88">
        <v>0</v>
      </c>
      <c r="S28" s="97">
        <v>0</v>
      </c>
      <c r="T28" s="224">
        <v>0</v>
      </c>
      <c r="U28" s="88">
        <v>0</v>
      </c>
      <c r="V28" s="97">
        <v>0</v>
      </c>
      <c r="W28" s="226">
        <v>0</v>
      </c>
      <c r="X28" s="88">
        <v>0</v>
      </c>
      <c r="Y28" s="97">
        <v>0</v>
      </c>
      <c r="Z28" s="87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9" customFormat="1" ht="25.5" customHeight="1" thickBot="1" x14ac:dyDescent="0.3">
      <c r="A29" s="40"/>
      <c r="B29" s="41"/>
      <c r="C29" s="51"/>
      <c r="D29" s="545" t="s">
        <v>415</v>
      </c>
      <c r="E29" s="161" t="s">
        <v>393</v>
      </c>
      <c r="F29" s="153" t="s">
        <v>393</v>
      </c>
      <c r="G29" s="153">
        <v>2018</v>
      </c>
      <c r="H29" s="154">
        <v>2019</v>
      </c>
      <c r="I29" s="330">
        <v>23000</v>
      </c>
      <c r="J29" s="86">
        <v>0</v>
      </c>
      <c r="K29" s="97">
        <v>0</v>
      </c>
      <c r="L29" s="270">
        <v>23000</v>
      </c>
      <c r="M29" s="253">
        <v>0</v>
      </c>
      <c r="N29" s="322">
        <v>18000</v>
      </c>
      <c r="O29" s="88">
        <v>0</v>
      </c>
      <c r="P29" s="324">
        <v>5000</v>
      </c>
      <c r="Q29" s="224">
        <v>0</v>
      </c>
      <c r="R29" s="88">
        <v>0</v>
      </c>
      <c r="S29" s="97">
        <v>0</v>
      </c>
      <c r="T29" s="224">
        <v>0</v>
      </c>
      <c r="U29" s="88">
        <v>0</v>
      </c>
      <c r="V29" s="97">
        <v>0</v>
      </c>
      <c r="W29" s="226">
        <v>0</v>
      </c>
      <c r="X29" s="88">
        <v>0</v>
      </c>
      <c r="Y29" s="97">
        <v>0</v>
      </c>
      <c r="Z29" s="87">
        <v>0</v>
      </c>
      <c r="AA29" s="540"/>
      <c r="AB29" s="540"/>
      <c r="AC29" s="540"/>
      <c r="AD29" s="540"/>
      <c r="AE29" s="540"/>
      <c r="AF29" s="540"/>
      <c r="AG29"/>
      <c r="AH29"/>
      <c r="AI29"/>
      <c r="AJ29"/>
      <c r="AK29"/>
      <c r="AL29"/>
      <c r="AM29"/>
      <c r="AN29"/>
      <c r="AO29"/>
      <c r="AP29"/>
    </row>
    <row r="30" spans="1:42" s="30" customFormat="1" ht="23.1" customHeight="1" thickBot="1" x14ac:dyDescent="0.3">
      <c r="A30" s="42"/>
      <c r="B30" s="43"/>
      <c r="C30" s="52"/>
      <c r="D30" s="984" t="s">
        <v>1</v>
      </c>
      <c r="E30" s="924"/>
      <c r="F30" s="924"/>
      <c r="G30" s="924"/>
      <c r="H30" s="925"/>
      <c r="I30" s="71">
        <f t="shared" ref="I30:Z30" si="1">SUM(I7:I29)</f>
        <v>111050</v>
      </c>
      <c r="J30" s="72">
        <f t="shared" si="1"/>
        <v>0</v>
      </c>
      <c r="K30" s="73">
        <f t="shared" si="1"/>
        <v>0</v>
      </c>
      <c r="L30" s="260">
        <f t="shared" si="1"/>
        <v>31850</v>
      </c>
      <c r="M30" s="261">
        <f t="shared" si="1"/>
        <v>0</v>
      </c>
      <c r="N30" s="262">
        <f t="shared" si="1"/>
        <v>25750</v>
      </c>
      <c r="O30" s="74">
        <f t="shared" si="1"/>
        <v>0</v>
      </c>
      <c r="P30" s="73">
        <f t="shared" si="1"/>
        <v>6100</v>
      </c>
      <c r="Q30" s="857">
        <f t="shared" si="1"/>
        <v>30900</v>
      </c>
      <c r="R30" s="75">
        <f t="shared" si="1"/>
        <v>0</v>
      </c>
      <c r="S30" s="73">
        <f t="shared" si="1"/>
        <v>0</v>
      </c>
      <c r="T30" s="857">
        <f t="shared" si="1"/>
        <v>45300</v>
      </c>
      <c r="U30" s="74">
        <f t="shared" si="1"/>
        <v>0</v>
      </c>
      <c r="V30" s="73">
        <f t="shared" si="1"/>
        <v>0</v>
      </c>
      <c r="W30" s="857">
        <f t="shared" si="1"/>
        <v>3000</v>
      </c>
      <c r="X30" s="74">
        <f t="shared" si="1"/>
        <v>0</v>
      </c>
      <c r="Y30" s="73">
        <f t="shared" si="1"/>
        <v>0</v>
      </c>
      <c r="Z30" s="76">
        <f t="shared" si="1"/>
        <v>0</v>
      </c>
      <c r="AA30" s="91"/>
    </row>
    <row r="31" spans="1:42" s="30" customFormat="1" ht="7.5" customHeight="1" thickBot="1" x14ac:dyDescent="0.3">
      <c r="A31" s="47"/>
      <c r="B31" s="47"/>
      <c r="C31" s="47"/>
      <c r="D31" s="53"/>
      <c r="E31" s="53"/>
      <c r="F31" s="53"/>
      <c r="G31" s="53"/>
      <c r="H31" s="53"/>
      <c r="I31" s="61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62"/>
      <c r="X31" s="62"/>
      <c r="Y31" s="62"/>
      <c r="Z31" s="62"/>
    </row>
    <row r="32" spans="1:42" s="3" customFormat="1" ht="15.95" customHeight="1" x14ac:dyDescent="0.25">
      <c r="A32" s="47"/>
      <c r="B32" s="47"/>
      <c r="C32" s="47"/>
      <c r="D32" s="24" t="s">
        <v>23</v>
      </c>
      <c r="E32" s="55"/>
      <c r="F32" s="55"/>
      <c r="G32" s="55"/>
      <c r="H32" s="55"/>
      <c r="I32" s="9" t="s">
        <v>15</v>
      </c>
      <c r="J32" s="60" t="s">
        <v>42</v>
      </c>
      <c r="K32" s="16" t="s">
        <v>24</v>
      </c>
      <c r="L32" s="16"/>
      <c r="M32" s="16" t="s">
        <v>122</v>
      </c>
      <c r="N32" s="60"/>
      <c r="O32" s="18"/>
      <c r="P32" s="18"/>
      <c r="Q32" s="18"/>
      <c r="R32" s="18"/>
      <c r="S32" s="18"/>
      <c r="T32" s="18"/>
      <c r="U32" s="18"/>
      <c r="V32" s="18"/>
      <c r="W32" s="179"/>
      <c r="X32" s="174"/>
      <c r="Y32" s="180"/>
      <c r="Z32" s="16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3" customFormat="1" ht="15.95" customHeight="1" x14ac:dyDescent="0.25">
      <c r="A33" s="181"/>
      <c r="B33" s="181"/>
      <c r="C33" s="181"/>
      <c r="D33" s="12"/>
      <c r="E33" s="56"/>
      <c r="F33" s="56"/>
      <c r="G33" s="56"/>
      <c r="H33" s="56"/>
      <c r="I33" s="11" t="s">
        <v>16</v>
      </c>
      <c r="J33" s="19" t="s">
        <v>42</v>
      </c>
      <c r="K33" s="17" t="s">
        <v>25</v>
      </c>
      <c r="L33" s="17"/>
      <c r="M33" s="17" t="s">
        <v>121</v>
      </c>
      <c r="N33" s="19"/>
      <c r="O33" s="20"/>
      <c r="P33" s="20"/>
      <c r="Q33" s="20"/>
      <c r="R33" s="20"/>
      <c r="S33" s="20"/>
      <c r="T33" s="20"/>
      <c r="U33" s="20"/>
      <c r="V33" s="20"/>
      <c r="W33" s="182"/>
      <c r="X33" s="180"/>
      <c r="Y33" s="180"/>
      <c r="Z33" s="162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" customFormat="1" ht="15.95" customHeight="1" x14ac:dyDescent="0.25">
      <c r="A34" s="44"/>
      <c r="B34" s="45"/>
      <c r="C34" s="46"/>
      <c r="D34" s="57"/>
      <c r="E34" s="38"/>
      <c r="F34" s="38"/>
      <c r="G34" s="38"/>
      <c r="H34" s="38"/>
      <c r="I34" s="11" t="s">
        <v>17</v>
      </c>
      <c r="J34" s="19" t="s">
        <v>42</v>
      </c>
      <c r="K34" s="20" t="s">
        <v>567</v>
      </c>
      <c r="L34" s="17"/>
      <c r="M34" s="19"/>
      <c r="N34" s="19"/>
      <c r="O34" s="20"/>
      <c r="P34" s="56"/>
      <c r="Q34" s="56"/>
      <c r="R34" s="56"/>
      <c r="S34" s="56"/>
      <c r="T34" s="56"/>
      <c r="U34" s="56"/>
      <c r="V34" s="56"/>
      <c r="W34" s="58"/>
      <c r="X34" s="8"/>
      <c r="Z34" s="162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" customFormat="1" ht="15.95" customHeight="1" thickBot="1" x14ac:dyDescent="0.3">
      <c r="A35" s="3"/>
      <c r="B35" s="45"/>
      <c r="C35" s="46"/>
      <c r="D35" s="59"/>
      <c r="E35" s="31"/>
      <c r="F35" s="31"/>
      <c r="G35" s="31"/>
      <c r="H35" s="31"/>
      <c r="I35" s="10" t="s">
        <v>18</v>
      </c>
      <c r="J35" s="21" t="s">
        <v>42</v>
      </c>
      <c r="K35" s="22" t="s">
        <v>568</v>
      </c>
      <c r="L35" s="23"/>
      <c r="M35" s="21"/>
      <c r="N35" s="21"/>
      <c r="O35" s="22"/>
      <c r="P35" s="25"/>
      <c r="Q35" s="25"/>
      <c r="R35" s="25"/>
      <c r="S35" s="25"/>
      <c r="T35" s="25"/>
      <c r="U35" s="25"/>
      <c r="V35" s="25"/>
      <c r="W35" s="13"/>
      <c r="Z35" s="162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</sheetData>
  <mergeCells count="25">
    <mergeCell ref="D30:H30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"/>
  <sheetViews>
    <sheetView topLeftCell="A7" zoomScale="75" zoomScaleNormal="75" workbookViewId="0">
      <selection activeCell="D1" sqref="D1:Z38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116</v>
      </c>
    </row>
    <row r="2" spans="1:42" ht="24.75" customHeight="1" x14ac:dyDescent="0.25">
      <c r="A2" s="5"/>
      <c r="D2" s="63" t="s">
        <v>44</v>
      </c>
      <c r="E2" s="64" t="s">
        <v>66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8" customFormat="1" ht="24.75" customHeight="1" x14ac:dyDescent="0.25">
      <c r="A7" s="48">
        <v>2212</v>
      </c>
      <c r="B7" s="49">
        <v>6121</v>
      </c>
      <c r="C7" s="50"/>
      <c r="D7" s="272" t="s">
        <v>416</v>
      </c>
      <c r="E7" s="32" t="s">
        <v>422</v>
      </c>
      <c r="F7" s="33" t="s">
        <v>422</v>
      </c>
      <c r="G7" s="33">
        <v>2018</v>
      </c>
      <c r="H7" s="34">
        <v>2018</v>
      </c>
      <c r="I7" s="80">
        <v>2800</v>
      </c>
      <c r="J7" s="79">
        <v>0</v>
      </c>
      <c r="K7" s="126">
        <v>0</v>
      </c>
      <c r="L7" s="249">
        <v>2800</v>
      </c>
      <c r="M7" s="251">
        <v>0</v>
      </c>
      <c r="N7" s="252">
        <v>2000</v>
      </c>
      <c r="O7" s="98">
        <v>0</v>
      </c>
      <c r="P7" s="126">
        <v>800</v>
      </c>
      <c r="Q7" s="225">
        <v>0</v>
      </c>
      <c r="R7" s="98">
        <v>0</v>
      </c>
      <c r="S7" s="126">
        <v>0</v>
      </c>
      <c r="T7" s="225">
        <v>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25.5" customHeight="1" x14ac:dyDescent="0.25">
      <c r="A8" s="40">
        <v>2212</v>
      </c>
      <c r="B8" s="41">
        <v>6121</v>
      </c>
      <c r="C8" s="51"/>
      <c r="D8" s="184" t="s">
        <v>417</v>
      </c>
      <c r="E8" s="35" t="s">
        <v>422</v>
      </c>
      <c r="F8" s="36" t="s">
        <v>422</v>
      </c>
      <c r="G8" s="36">
        <v>2018</v>
      </c>
      <c r="H8" s="37">
        <v>2018</v>
      </c>
      <c r="I8" s="87">
        <v>1400</v>
      </c>
      <c r="J8" s="86">
        <v>0</v>
      </c>
      <c r="K8" s="97">
        <v>0</v>
      </c>
      <c r="L8" s="250">
        <v>1400</v>
      </c>
      <c r="M8" s="253">
        <v>0</v>
      </c>
      <c r="N8" s="254">
        <v>700</v>
      </c>
      <c r="O8" s="88">
        <v>0</v>
      </c>
      <c r="P8" s="97">
        <v>700</v>
      </c>
      <c r="Q8" s="226">
        <v>0</v>
      </c>
      <c r="R8" s="88">
        <v>0</v>
      </c>
      <c r="S8" s="97">
        <v>0</v>
      </c>
      <c r="T8" s="226">
        <v>0</v>
      </c>
      <c r="U8" s="88">
        <v>0</v>
      </c>
      <c r="V8" s="97">
        <v>0</v>
      </c>
      <c r="W8" s="226">
        <v>0</v>
      </c>
      <c r="X8" s="88">
        <v>0</v>
      </c>
      <c r="Y8" s="97">
        <v>0</v>
      </c>
      <c r="Z8" s="87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25.5" customHeight="1" x14ac:dyDescent="0.25">
      <c r="A9" s="40">
        <v>2219</v>
      </c>
      <c r="B9" s="41">
        <v>6121</v>
      </c>
      <c r="C9" s="51"/>
      <c r="D9" s="96" t="s">
        <v>418</v>
      </c>
      <c r="E9" s="35" t="s">
        <v>422</v>
      </c>
      <c r="F9" s="36" t="s">
        <v>422</v>
      </c>
      <c r="G9" s="36">
        <v>2018</v>
      </c>
      <c r="H9" s="37">
        <v>2018</v>
      </c>
      <c r="I9" s="87">
        <v>800</v>
      </c>
      <c r="J9" s="86">
        <v>0</v>
      </c>
      <c r="K9" s="97">
        <v>0</v>
      </c>
      <c r="L9" s="250">
        <v>800</v>
      </c>
      <c r="M9" s="253">
        <v>0</v>
      </c>
      <c r="N9" s="254">
        <v>400</v>
      </c>
      <c r="O9" s="88">
        <v>0</v>
      </c>
      <c r="P9" s="97">
        <v>400</v>
      </c>
      <c r="Q9" s="226">
        <v>0</v>
      </c>
      <c r="R9" s="88">
        <v>0</v>
      </c>
      <c r="S9" s="97">
        <v>0</v>
      </c>
      <c r="T9" s="226">
        <v>0</v>
      </c>
      <c r="U9" s="88">
        <v>0</v>
      </c>
      <c r="V9" s="97">
        <v>0</v>
      </c>
      <c r="W9" s="226">
        <v>0</v>
      </c>
      <c r="X9" s="88">
        <v>0</v>
      </c>
      <c r="Y9" s="97">
        <v>0</v>
      </c>
      <c r="Z9" s="87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5" customHeight="1" x14ac:dyDescent="0.25">
      <c r="A10" s="40">
        <v>5512</v>
      </c>
      <c r="B10" s="41">
        <v>6121</v>
      </c>
      <c r="C10" s="51"/>
      <c r="D10" s="286" t="s">
        <v>419</v>
      </c>
      <c r="E10" s="35" t="s">
        <v>422</v>
      </c>
      <c r="F10" s="36" t="s">
        <v>422</v>
      </c>
      <c r="G10" s="36">
        <v>2017</v>
      </c>
      <c r="H10" s="37">
        <v>2018</v>
      </c>
      <c r="I10" s="87">
        <v>2500</v>
      </c>
      <c r="J10" s="86">
        <v>0</v>
      </c>
      <c r="K10" s="97">
        <v>1000</v>
      </c>
      <c r="L10" s="250">
        <v>1500</v>
      </c>
      <c r="M10" s="253">
        <v>0</v>
      </c>
      <c r="N10" s="254">
        <v>1500</v>
      </c>
      <c r="O10" s="88">
        <v>0</v>
      </c>
      <c r="P10" s="97">
        <v>0</v>
      </c>
      <c r="Q10" s="226">
        <v>0</v>
      </c>
      <c r="R10" s="88">
        <v>0</v>
      </c>
      <c r="S10" s="97">
        <v>0</v>
      </c>
      <c r="T10" s="226">
        <v>0</v>
      </c>
      <c r="U10" s="88">
        <v>0</v>
      </c>
      <c r="V10" s="97">
        <v>0</v>
      </c>
      <c r="W10" s="226">
        <v>0</v>
      </c>
      <c r="X10" s="88">
        <v>0</v>
      </c>
      <c r="Y10" s="97">
        <v>0</v>
      </c>
      <c r="Z10" s="87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5.5" customHeight="1" x14ac:dyDescent="0.25">
      <c r="A11" s="40">
        <v>3412</v>
      </c>
      <c r="B11" s="41">
        <v>6121</v>
      </c>
      <c r="C11" s="51"/>
      <c r="D11" s="286" t="s">
        <v>420</v>
      </c>
      <c r="E11" s="35" t="s">
        <v>422</v>
      </c>
      <c r="F11" s="36" t="s">
        <v>422</v>
      </c>
      <c r="G11" s="36">
        <v>2019</v>
      </c>
      <c r="H11" s="37">
        <v>2019</v>
      </c>
      <c r="I11" s="87">
        <v>40000</v>
      </c>
      <c r="J11" s="86">
        <v>0</v>
      </c>
      <c r="K11" s="97">
        <v>0</v>
      </c>
      <c r="L11" s="250">
        <f t="shared" ref="L11:L12" si="0">M11+N11+O11+P11</f>
        <v>0</v>
      </c>
      <c r="M11" s="253">
        <v>0</v>
      </c>
      <c r="N11" s="254">
        <v>0</v>
      </c>
      <c r="O11" s="88">
        <v>0</v>
      </c>
      <c r="P11" s="97">
        <v>0</v>
      </c>
      <c r="Q11" s="226">
        <v>15000</v>
      </c>
      <c r="R11" s="88">
        <v>15000</v>
      </c>
      <c r="S11" s="97">
        <v>10000</v>
      </c>
      <c r="T11" s="226">
        <v>0</v>
      </c>
      <c r="U11" s="88">
        <v>0</v>
      </c>
      <c r="V11" s="97">
        <v>0</v>
      </c>
      <c r="W11" s="226">
        <v>0</v>
      </c>
      <c r="X11" s="88">
        <v>0</v>
      </c>
      <c r="Y11" s="97">
        <v>0</v>
      </c>
      <c r="Z11" s="87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5.5" customHeight="1" thickBot="1" x14ac:dyDescent="0.3">
      <c r="A12" s="40">
        <v>4357</v>
      </c>
      <c r="B12" s="41">
        <v>6121</v>
      </c>
      <c r="C12" s="51"/>
      <c r="D12" s="546" t="s">
        <v>421</v>
      </c>
      <c r="E12" s="161" t="s">
        <v>422</v>
      </c>
      <c r="F12" s="153" t="s">
        <v>422</v>
      </c>
      <c r="G12" s="153">
        <v>2020</v>
      </c>
      <c r="H12" s="154">
        <v>2020</v>
      </c>
      <c r="I12" s="87">
        <v>20000</v>
      </c>
      <c r="J12" s="86">
        <v>0</v>
      </c>
      <c r="K12" s="97">
        <v>0</v>
      </c>
      <c r="L12" s="250">
        <f t="shared" si="0"/>
        <v>0</v>
      </c>
      <c r="M12" s="253">
        <v>0</v>
      </c>
      <c r="N12" s="254">
        <v>0</v>
      </c>
      <c r="O12" s="88">
        <v>0</v>
      </c>
      <c r="P12" s="97">
        <v>0</v>
      </c>
      <c r="Q12" s="226">
        <v>0</v>
      </c>
      <c r="R12" s="88">
        <v>0</v>
      </c>
      <c r="S12" s="97">
        <v>0</v>
      </c>
      <c r="T12" s="226">
        <v>15000</v>
      </c>
      <c r="U12" s="88">
        <v>0</v>
      </c>
      <c r="V12" s="97">
        <v>5000</v>
      </c>
      <c r="W12" s="226">
        <v>0</v>
      </c>
      <c r="X12" s="88">
        <v>0</v>
      </c>
      <c r="Y12" s="97">
        <v>0</v>
      </c>
      <c r="Z12" s="87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30" customFormat="1" ht="23.1" customHeight="1" thickBot="1" x14ac:dyDescent="0.3">
      <c r="A13" s="42"/>
      <c r="B13" s="43"/>
      <c r="C13" s="52"/>
      <c r="D13" s="984" t="s">
        <v>1</v>
      </c>
      <c r="E13" s="924"/>
      <c r="F13" s="924"/>
      <c r="G13" s="924"/>
      <c r="H13" s="925"/>
      <c r="I13" s="71">
        <f t="shared" ref="I13:Z13" si="1">SUM(I7:I12)</f>
        <v>67500</v>
      </c>
      <c r="J13" s="72">
        <f t="shared" si="1"/>
        <v>0</v>
      </c>
      <c r="K13" s="73">
        <f t="shared" si="1"/>
        <v>1000</v>
      </c>
      <c r="L13" s="271">
        <f t="shared" si="1"/>
        <v>6500</v>
      </c>
      <c r="M13" s="261">
        <f t="shared" si="1"/>
        <v>0</v>
      </c>
      <c r="N13" s="262">
        <f t="shared" si="1"/>
        <v>4600</v>
      </c>
      <c r="O13" s="74">
        <f t="shared" si="1"/>
        <v>0</v>
      </c>
      <c r="P13" s="73">
        <f t="shared" si="1"/>
        <v>1900</v>
      </c>
      <c r="Q13" s="857">
        <f t="shared" si="1"/>
        <v>15000</v>
      </c>
      <c r="R13" s="75">
        <f t="shared" si="1"/>
        <v>15000</v>
      </c>
      <c r="S13" s="73">
        <f t="shared" si="1"/>
        <v>10000</v>
      </c>
      <c r="T13" s="857">
        <f t="shared" si="1"/>
        <v>15000</v>
      </c>
      <c r="U13" s="74">
        <f t="shared" si="1"/>
        <v>0</v>
      </c>
      <c r="V13" s="73">
        <f t="shared" si="1"/>
        <v>5000</v>
      </c>
      <c r="W13" s="858">
        <f t="shared" si="1"/>
        <v>0</v>
      </c>
      <c r="X13" s="74">
        <f t="shared" si="1"/>
        <v>0</v>
      </c>
      <c r="Y13" s="74">
        <f t="shared" si="1"/>
        <v>0</v>
      </c>
      <c r="Z13" s="76">
        <f t="shared" si="1"/>
        <v>0</v>
      </c>
      <c r="AA13" s="91"/>
    </row>
    <row r="14" spans="1:42" s="30" customFormat="1" ht="7.5" customHeight="1" x14ac:dyDescent="0.25">
      <c r="A14" s="47"/>
      <c r="B14" s="47"/>
      <c r="C14" s="47"/>
      <c r="D14" s="53"/>
      <c r="E14" s="53"/>
      <c r="F14" s="53"/>
      <c r="G14" s="53"/>
      <c r="H14" s="53"/>
      <c r="I14" s="61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62"/>
      <c r="X14" s="62"/>
      <c r="Y14" s="62"/>
      <c r="Z14" s="62"/>
    </row>
    <row r="15" spans="1:42" ht="42.6" customHeight="1" x14ac:dyDescent="0.2"/>
    <row r="16" spans="1:42" ht="24.75" customHeight="1" x14ac:dyDescent="0.25">
      <c r="A16" s="5"/>
      <c r="D16" s="63" t="s">
        <v>44</v>
      </c>
      <c r="E16" s="64" t="s">
        <v>67</v>
      </c>
      <c r="F16" s="65"/>
      <c r="G16" s="65"/>
      <c r="H16" s="65"/>
      <c r="I16" s="65"/>
      <c r="J16" s="65"/>
      <c r="K16" s="65"/>
      <c r="L16" s="65"/>
      <c r="M16" s="14"/>
      <c r="N16" s="14"/>
      <c r="O16" s="14"/>
      <c r="P16" s="1"/>
      <c r="Z16" s="4" t="s">
        <v>26</v>
      </c>
    </row>
    <row r="17" spans="1:42" ht="15" customHeight="1" thickBot="1" x14ac:dyDescent="0.25">
      <c r="A17" s="892" t="s">
        <v>112</v>
      </c>
      <c r="B17" s="893"/>
      <c r="C17" s="894"/>
      <c r="I17" s="6" t="s">
        <v>2</v>
      </c>
      <c r="J17" s="6" t="s">
        <v>3</v>
      </c>
      <c r="K17" s="6" t="s">
        <v>4</v>
      </c>
      <c r="L17" s="6" t="s">
        <v>5</v>
      </c>
      <c r="M17" s="6" t="s">
        <v>6</v>
      </c>
      <c r="N17" s="6" t="s">
        <v>7</v>
      </c>
      <c r="O17" s="7" t="s">
        <v>118</v>
      </c>
      <c r="P17" s="7" t="s">
        <v>8</v>
      </c>
      <c r="Q17" s="7" t="s">
        <v>9</v>
      </c>
      <c r="R17" s="7" t="s">
        <v>10</v>
      </c>
      <c r="S17" s="7" t="s">
        <v>119</v>
      </c>
      <c r="T17" s="7" t="s">
        <v>11</v>
      </c>
      <c r="U17" s="7" t="s">
        <v>14</v>
      </c>
      <c r="V17" s="7" t="s">
        <v>19</v>
      </c>
      <c r="W17" s="7" t="s">
        <v>120</v>
      </c>
      <c r="X17" s="6" t="s">
        <v>30</v>
      </c>
      <c r="Y17" s="6" t="s">
        <v>31</v>
      </c>
      <c r="Z17" s="6" t="s">
        <v>32</v>
      </c>
    </row>
    <row r="18" spans="1:42" ht="15.75" customHeight="1" thickBot="1" x14ac:dyDescent="0.25">
      <c r="A18" s="895"/>
      <c r="B18" s="896"/>
      <c r="C18" s="897"/>
      <c r="D18" s="911" t="s">
        <v>0</v>
      </c>
      <c r="E18" s="929" t="s">
        <v>34</v>
      </c>
      <c r="F18" s="932" t="s">
        <v>35</v>
      </c>
      <c r="G18" s="935" t="s">
        <v>36</v>
      </c>
      <c r="H18" s="936"/>
      <c r="I18" s="908" t="s">
        <v>27</v>
      </c>
      <c r="J18" s="27" t="s">
        <v>33</v>
      </c>
      <c r="K18" s="27" t="s">
        <v>13</v>
      </c>
      <c r="L18" s="263" t="s">
        <v>12</v>
      </c>
      <c r="M18" s="916" t="s">
        <v>126</v>
      </c>
      <c r="N18" s="917"/>
      <c r="O18" s="917"/>
      <c r="P18" s="918"/>
      <c r="Q18" s="878" t="s">
        <v>127</v>
      </c>
      <c r="R18" s="879"/>
      <c r="S18" s="879"/>
      <c r="T18" s="879"/>
      <c r="U18" s="879"/>
      <c r="V18" s="879"/>
      <c r="W18" s="879"/>
      <c r="X18" s="879"/>
      <c r="Y18" s="879"/>
      <c r="Z18" s="868" t="s">
        <v>135</v>
      </c>
    </row>
    <row r="19" spans="1:42" ht="15.75" customHeight="1" x14ac:dyDescent="0.2">
      <c r="A19" s="898" t="s">
        <v>39</v>
      </c>
      <c r="B19" s="900" t="s">
        <v>40</v>
      </c>
      <c r="C19" s="902" t="s">
        <v>41</v>
      </c>
      <c r="D19" s="912"/>
      <c r="E19" s="930"/>
      <c r="F19" s="933"/>
      <c r="G19" s="937" t="s">
        <v>37</v>
      </c>
      <c r="H19" s="914" t="s">
        <v>38</v>
      </c>
      <c r="I19" s="909"/>
      <c r="J19" s="904" t="s">
        <v>131</v>
      </c>
      <c r="K19" s="904" t="s">
        <v>133</v>
      </c>
      <c r="L19" s="927" t="s">
        <v>134</v>
      </c>
      <c r="M19" s="939" t="s">
        <v>125</v>
      </c>
      <c r="N19" s="921" t="s">
        <v>43</v>
      </c>
      <c r="O19" s="883" t="s">
        <v>21</v>
      </c>
      <c r="P19" s="885" t="s">
        <v>22</v>
      </c>
      <c r="Q19" s="875" t="s">
        <v>114</v>
      </c>
      <c r="R19" s="876"/>
      <c r="S19" s="880"/>
      <c r="T19" s="875" t="s">
        <v>117</v>
      </c>
      <c r="U19" s="876"/>
      <c r="V19" s="877"/>
      <c r="W19" s="876" t="s">
        <v>128</v>
      </c>
      <c r="X19" s="876"/>
      <c r="Y19" s="940"/>
      <c r="Z19" s="906"/>
    </row>
    <row r="20" spans="1:42" ht="39" customHeight="1" thickBot="1" x14ac:dyDescent="0.25">
      <c r="A20" s="899"/>
      <c r="B20" s="901"/>
      <c r="C20" s="903"/>
      <c r="D20" s="913"/>
      <c r="E20" s="930"/>
      <c r="F20" s="933"/>
      <c r="G20" s="979"/>
      <c r="H20" s="980"/>
      <c r="I20" s="910"/>
      <c r="J20" s="905"/>
      <c r="K20" s="905"/>
      <c r="L20" s="928"/>
      <c r="M20" s="920"/>
      <c r="N20" s="922"/>
      <c r="O20" s="884"/>
      <c r="P20" s="886"/>
      <c r="Q20" s="539" t="s">
        <v>20</v>
      </c>
      <c r="R20" s="26" t="s">
        <v>28</v>
      </c>
      <c r="S20" s="15" t="s">
        <v>29</v>
      </c>
      <c r="T20" s="537" t="s">
        <v>20</v>
      </c>
      <c r="U20" s="26" t="s">
        <v>28</v>
      </c>
      <c r="V20" s="15" t="s">
        <v>29</v>
      </c>
      <c r="W20" s="537" t="s">
        <v>20</v>
      </c>
      <c r="X20" s="26" t="s">
        <v>28</v>
      </c>
      <c r="Y20" s="15" t="s">
        <v>29</v>
      </c>
      <c r="Z20" s="907"/>
    </row>
    <row r="21" spans="1:42" s="28" customFormat="1" ht="30.75" customHeight="1" x14ac:dyDescent="0.25">
      <c r="A21" s="48"/>
      <c r="B21" s="49"/>
      <c r="C21" s="243"/>
      <c r="D21" s="548" t="s">
        <v>423</v>
      </c>
      <c r="E21" s="838" t="s">
        <v>435</v>
      </c>
      <c r="F21" s="839" t="s">
        <v>435</v>
      </c>
      <c r="G21" s="33">
        <v>2018</v>
      </c>
      <c r="H21" s="840">
        <v>2018</v>
      </c>
      <c r="I21" s="841">
        <v>9000</v>
      </c>
      <c r="J21" s="828">
        <v>0</v>
      </c>
      <c r="K21" s="827">
        <v>0</v>
      </c>
      <c r="L21" s="331">
        <v>9000</v>
      </c>
      <c r="M21" s="253">
        <v>0</v>
      </c>
      <c r="N21" s="253">
        <v>8800</v>
      </c>
      <c r="O21" s="547">
        <v>0</v>
      </c>
      <c r="P21" s="826">
        <v>200</v>
      </c>
      <c r="Q21" s="848">
        <v>0</v>
      </c>
      <c r="R21" s="829">
        <v>0</v>
      </c>
      <c r="S21" s="830">
        <v>0</v>
      </c>
      <c r="T21" s="223">
        <v>0</v>
      </c>
      <c r="U21" s="547">
        <v>0</v>
      </c>
      <c r="V21" s="826">
        <v>0</v>
      </c>
      <c r="W21" s="225">
        <v>0</v>
      </c>
      <c r="X21" s="829">
        <v>0</v>
      </c>
      <c r="Y21" s="830">
        <v>0</v>
      </c>
      <c r="Z21" s="85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29" customFormat="1" ht="25.5" customHeight="1" x14ac:dyDescent="0.25">
      <c r="A22" s="40"/>
      <c r="B22" s="41"/>
      <c r="C22" s="244"/>
      <c r="D22" s="550" t="s">
        <v>424</v>
      </c>
      <c r="E22" s="842" t="s">
        <v>435</v>
      </c>
      <c r="F22" s="593" t="s">
        <v>435</v>
      </c>
      <c r="G22" s="36">
        <v>2018</v>
      </c>
      <c r="H22" s="37">
        <v>2021</v>
      </c>
      <c r="I22" s="83">
        <v>17100</v>
      </c>
      <c r="J22" s="84">
        <v>0</v>
      </c>
      <c r="K22" s="93">
        <v>0</v>
      </c>
      <c r="L22" s="250">
        <v>6100</v>
      </c>
      <c r="M22" s="266">
        <v>0</v>
      </c>
      <c r="N22" s="257">
        <v>5800</v>
      </c>
      <c r="O22" s="81">
        <v>0</v>
      </c>
      <c r="P22" s="93">
        <v>300</v>
      </c>
      <c r="Q22" s="862">
        <v>4700</v>
      </c>
      <c r="R22" s="81">
        <v>0</v>
      </c>
      <c r="S22" s="156">
        <v>300</v>
      </c>
      <c r="T22" s="224">
        <v>4700</v>
      </c>
      <c r="U22" s="81">
        <v>0</v>
      </c>
      <c r="V22" s="93">
        <v>300</v>
      </c>
      <c r="W22" s="340">
        <v>1000</v>
      </c>
      <c r="X22" s="81">
        <v>0</v>
      </c>
      <c r="Y22" s="156">
        <v>0</v>
      </c>
      <c r="Z22" s="90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25.5" customHeight="1" x14ac:dyDescent="0.25">
      <c r="A23" s="40"/>
      <c r="B23" s="41"/>
      <c r="C23" s="244"/>
      <c r="D23" s="550" t="s">
        <v>425</v>
      </c>
      <c r="E23" s="842" t="s">
        <v>435</v>
      </c>
      <c r="F23" s="593" t="s">
        <v>435</v>
      </c>
      <c r="G23" s="36">
        <v>2018</v>
      </c>
      <c r="H23" s="37">
        <v>2019</v>
      </c>
      <c r="I23" s="83">
        <v>12000</v>
      </c>
      <c r="J23" s="84">
        <v>0</v>
      </c>
      <c r="K23" s="93">
        <v>0</v>
      </c>
      <c r="L23" s="295">
        <v>10000</v>
      </c>
      <c r="M23" s="266">
        <v>0</v>
      </c>
      <c r="N23" s="257">
        <v>10000</v>
      </c>
      <c r="O23" s="81">
        <v>0</v>
      </c>
      <c r="P23" s="93">
        <v>0</v>
      </c>
      <c r="Q23" s="862">
        <v>1900</v>
      </c>
      <c r="R23" s="81">
        <v>0</v>
      </c>
      <c r="S23" s="156">
        <v>100</v>
      </c>
      <c r="T23" s="224">
        <v>0</v>
      </c>
      <c r="U23" s="81">
        <v>0</v>
      </c>
      <c r="V23" s="93">
        <v>0</v>
      </c>
      <c r="W23" s="340">
        <v>0</v>
      </c>
      <c r="X23" s="81">
        <v>0</v>
      </c>
      <c r="Y23" s="156">
        <v>0</v>
      </c>
      <c r="Z23" s="90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9" customFormat="1" ht="25.5" customHeight="1" x14ac:dyDescent="0.25">
      <c r="A24" s="40"/>
      <c r="B24" s="41"/>
      <c r="C24" s="244"/>
      <c r="D24" s="96" t="s">
        <v>426</v>
      </c>
      <c r="E24" s="842" t="s">
        <v>435</v>
      </c>
      <c r="F24" s="593" t="s">
        <v>435</v>
      </c>
      <c r="G24" s="36">
        <v>2018</v>
      </c>
      <c r="H24" s="37">
        <v>2020</v>
      </c>
      <c r="I24" s="87">
        <v>2000</v>
      </c>
      <c r="J24" s="86">
        <v>0</v>
      </c>
      <c r="K24" s="78">
        <v>0</v>
      </c>
      <c r="L24" s="250">
        <v>1000</v>
      </c>
      <c r="M24" s="253">
        <v>0</v>
      </c>
      <c r="N24" s="254">
        <v>1000</v>
      </c>
      <c r="O24" s="88">
        <v>0</v>
      </c>
      <c r="P24" s="78">
        <v>0</v>
      </c>
      <c r="Q24" s="849">
        <v>500</v>
      </c>
      <c r="R24" s="88">
        <v>0</v>
      </c>
      <c r="S24" s="97">
        <v>0</v>
      </c>
      <c r="T24" s="223">
        <v>500</v>
      </c>
      <c r="U24" s="88">
        <v>0</v>
      </c>
      <c r="V24" s="78">
        <v>0</v>
      </c>
      <c r="W24" s="226">
        <v>0</v>
      </c>
      <c r="X24" s="88">
        <v>0</v>
      </c>
      <c r="Y24" s="97">
        <v>0</v>
      </c>
      <c r="Z24" s="85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25.5" customHeight="1" x14ac:dyDescent="0.25">
      <c r="A25" s="40"/>
      <c r="B25" s="41"/>
      <c r="C25" s="244"/>
      <c r="D25" s="95" t="s">
        <v>427</v>
      </c>
      <c r="E25" s="842" t="s">
        <v>435</v>
      </c>
      <c r="F25" s="593" t="s">
        <v>435</v>
      </c>
      <c r="G25" s="36">
        <v>2018</v>
      </c>
      <c r="H25" s="37">
        <v>2020</v>
      </c>
      <c r="I25" s="87">
        <v>4700</v>
      </c>
      <c r="J25" s="86">
        <v>0</v>
      </c>
      <c r="K25" s="78">
        <v>0</v>
      </c>
      <c r="L25" s="250">
        <v>2700</v>
      </c>
      <c r="M25" s="253">
        <v>0</v>
      </c>
      <c r="N25" s="254">
        <v>2500</v>
      </c>
      <c r="O25" s="88">
        <v>0</v>
      </c>
      <c r="P25" s="78">
        <v>200</v>
      </c>
      <c r="Q25" s="849">
        <v>1000</v>
      </c>
      <c r="R25" s="88">
        <v>0</v>
      </c>
      <c r="S25" s="97">
        <v>0</v>
      </c>
      <c r="T25" s="223">
        <v>1000</v>
      </c>
      <c r="U25" s="88">
        <v>0</v>
      </c>
      <c r="V25" s="78">
        <v>0</v>
      </c>
      <c r="W25" s="226">
        <v>0</v>
      </c>
      <c r="X25" s="88">
        <v>0</v>
      </c>
      <c r="Y25" s="97">
        <v>0</v>
      </c>
      <c r="Z25" s="85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25.5" customHeight="1" x14ac:dyDescent="0.25">
      <c r="A26" s="40"/>
      <c r="B26" s="41"/>
      <c r="C26" s="244"/>
      <c r="D26" s="95" t="s">
        <v>428</v>
      </c>
      <c r="E26" s="842" t="s">
        <v>435</v>
      </c>
      <c r="F26" s="593" t="s">
        <v>435</v>
      </c>
      <c r="G26" s="36">
        <v>2018</v>
      </c>
      <c r="H26" s="37">
        <v>2018</v>
      </c>
      <c r="I26" s="87">
        <v>100</v>
      </c>
      <c r="J26" s="86">
        <v>0</v>
      </c>
      <c r="K26" s="78">
        <v>0</v>
      </c>
      <c r="L26" s="250">
        <v>100</v>
      </c>
      <c r="M26" s="253">
        <v>0</v>
      </c>
      <c r="N26" s="254">
        <v>90</v>
      </c>
      <c r="O26" s="88">
        <v>0</v>
      </c>
      <c r="P26" s="78">
        <v>10</v>
      </c>
      <c r="Q26" s="849">
        <v>0</v>
      </c>
      <c r="R26" s="88">
        <v>0</v>
      </c>
      <c r="S26" s="97">
        <v>0</v>
      </c>
      <c r="T26" s="223">
        <v>0</v>
      </c>
      <c r="U26" s="88">
        <v>0</v>
      </c>
      <c r="V26" s="78">
        <v>0</v>
      </c>
      <c r="W26" s="226">
        <v>0</v>
      </c>
      <c r="X26" s="88">
        <v>0</v>
      </c>
      <c r="Y26" s="97">
        <v>0</v>
      </c>
      <c r="Z26" s="85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9" customFormat="1" ht="25.5" customHeight="1" x14ac:dyDescent="0.25">
      <c r="A27" s="40"/>
      <c r="B27" s="41"/>
      <c r="C27" s="244"/>
      <c r="D27" s="95" t="s">
        <v>429</v>
      </c>
      <c r="E27" s="842" t="s">
        <v>435</v>
      </c>
      <c r="F27" s="593" t="s">
        <v>435</v>
      </c>
      <c r="G27" s="36">
        <v>2018</v>
      </c>
      <c r="H27" s="37">
        <v>2020</v>
      </c>
      <c r="I27" s="87">
        <v>6000</v>
      </c>
      <c r="J27" s="86">
        <v>0</v>
      </c>
      <c r="K27" s="78">
        <v>0</v>
      </c>
      <c r="L27" s="250">
        <v>2000</v>
      </c>
      <c r="M27" s="253">
        <v>0</v>
      </c>
      <c r="N27" s="254">
        <v>1900</v>
      </c>
      <c r="O27" s="88">
        <v>0</v>
      </c>
      <c r="P27" s="78">
        <v>100</v>
      </c>
      <c r="Q27" s="849">
        <v>1900</v>
      </c>
      <c r="R27" s="88">
        <v>0</v>
      </c>
      <c r="S27" s="97">
        <v>100</v>
      </c>
      <c r="T27" s="223">
        <v>2000</v>
      </c>
      <c r="U27" s="88">
        <v>0</v>
      </c>
      <c r="V27" s="78">
        <v>0</v>
      </c>
      <c r="W27" s="226">
        <v>0</v>
      </c>
      <c r="X27" s="88">
        <v>0</v>
      </c>
      <c r="Y27" s="97">
        <v>0</v>
      </c>
      <c r="Z27" s="85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9" customFormat="1" ht="25.5" customHeight="1" x14ac:dyDescent="0.25">
      <c r="A28" s="40"/>
      <c r="B28" s="41"/>
      <c r="C28" s="244"/>
      <c r="D28" s="103" t="s">
        <v>430</v>
      </c>
      <c r="E28" s="842" t="s">
        <v>435</v>
      </c>
      <c r="F28" s="593" t="s">
        <v>435</v>
      </c>
      <c r="G28" s="36">
        <v>2018</v>
      </c>
      <c r="H28" s="37">
        <v>2020</v>
      </c>
      <c r="I28" s="87">
        <v>2000</v>
      </c>
      <c r="J28" s="86">
        <v>0</v>
      </c>
      <c r="K28" s="78">
        <v>0</v>
      </c>
      <c r="L28" s="250">
        <v>500</v>
      </c>
      <c r="M28" s="253">
        <v>0</v>
      </c>
      <c r="N28" s="254">
        <v>400</v>
      </c>
      <c r="O28" s="88">
        <v>0</v>
      </c>
      <c r="P28" s="78">
        <v>100</v>
      </c>
      <c r="Q28" s="849">
        <v>500</v>
      </c>
      <c r="R28" s="88">
        <v>0</v>
      </c>
      <c r="S28" s="97">
        <v>0</v>
      </c>
      <c r="T28" s="223">
        <v>500</v>
      </c>
      <c r="U28" s="88">
        <v>0</v>
      </c>
      <c r="V28" s="78">
        <v>0</v>
      </c>
      <c r="W28" s="226">
        <v>500</v>
      </c>
      <c r="X28" s="88">
        <v>0</v>
      </c>
      <c r="Y28" s="97">
        <v>0</v>
      </c>
      <c r="Z28" s="85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9" customFormat="1" ht="25.5" customHeight="1" x14ac:dyDescent="0.25">
      <c r="A29" s="40"/>
      <c r="B29" s="41"/>
      <c r="C29" s="244"/>
      <c r="D29" s="282" t="s">
        <v>431</v>
      </c>
      <c r="E29" s="842" t="s">
        <v>435</v>
      </c>
      <c r="F29" s="593" t="s">
        <v>435</v>
      </c>
      <c r="G29" s="36">
        <v>2018</v>
      </c>
      <c r="H29" s="37">
        <v>2018</v>
      </c>
      <c r="I29" s="87">
        <v>1000</v>
      </c>
      <c r="J29" s="86">
        <v>0</v>
      </c>
      <c r="K29" s="78">
        <v>0</v>
      </c>
      <c r="L29" s="250">
        <v>1000</v>
      </c>
      <c r="M29" s="253">
        <v>0</v>
      </c>
      <c r="N29" s="254">
        <v>900</v>
      </c>
      <c r="O29" s="88">
        <v>0</v>
      </c>
      <c r="P29" s="78">
        <v>100</v>
      </c>
      <c r="Q29" s="849">
        <v>0</v>
      </c>
      <c r="R29" s="88">
        <v>0</v>
      </c>
      <c r="S29" s="97">
        <v>0</v>
      </c>
      <c r="T29" s="223">
        <v>0</v>
      </c>
      <c r="U29" s="88">
        <v>0</v>
      </c>
      <c r="V29" s="78">
        <v>0</v>
      </c>
      <c r="W29" s="226">
        <v>0</v>
      </c>
      <c r="X29" s="88">
        <v>0</v>
      </c>
      <c r="Y29" s="97">
        <v>0</v>
      </c>
      <c r="Z29" s="85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9" customFormat="1" ht="25.5" customHeight="1" x14ac:dyDescent="0.25">
      <c r="A30" s="40"/>
      <c r="B30" s="41"/>
      <c r="C30" s="244"/>
      <c r="D30" s="551" t="s">
        <v>432</v>
      </c>
      <c r="E30" s="842" t="s">
        <v>435</v>
      </c>
      <c r="F30" s="593" t="s">
        <v>435</v>
      </c>
      <c r="G30" s="593">
        <v>2019</v>
      </c>
      <c r="H30" s="762">
        <v>2021</v>
      </c>
      <c r="I30" s="763">
        <v>20000</v>
      </c>
      <c r="J30" s="828">
        <v>0</v>
      </c>
      <c r="K30" s="826">
        <v>0</v>
      </c>
      <c r="L30" s="250">
        <v>0</v>
      </c>
      <c r="M30" s="253">
        <v>0</v>
      </c>
      <c r="N30" s="253">
        <v>0</v>
      </c>
      <c r="O30" s="547">
        <v>0</v>
      </c>
      <c r="P30" s="826">
        <v>0</v>
      </c>
      <c r="Q30" s="849">
        <v>9900</v>
      </c>
      <c r="R30" s="547">
        <v>0</v>
      </c>
      <c r="S30" s="831">
        <v>100</v>
      </c>
      <c r="T30" s="223">
        <v>4900</v>
      </c>
      <c r="U30" s="547">
        <v>0</v>
      </c>
      <c r="V30" s="826">
        <v>100</v>
      </c>
      <c r="W30" s="226">
        <v>4900</v>
      </c>
      <c r="X30" s="88">
        <v>0</v>
      </c>
      <c r="Y30" s="97">
        <v>100</v>
      </c>
      <c r="Z30" s="85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9" customFormat="1" ht="25.5" customHeight="1" x14ac:dyDescent="0.25">
      <c r="A31" s="40"/>
      <c r="B31" s="41"/>
      <c r="C31" s="244"/>
      <c r="D31" s="103" t="s">
        <v>433</v>
      </c>
      <c r="E31" s="842" t="s">
        <v>435</v>
      </c>
      <c r="F31" s="593" t="s">
        <v>435</v>
      </c>
      <c r="G31" s="36">
        <v>2019</v>
      </c>
      <c r="H31" s="37">
        <v>2021</v>
      </c>
      <c r="I31" s="87">
        <v>28800</v>
      </c>
      <c r="J31" s="86">
        <v>0</v>
      </c>
      <c r="K31" s="78">
        <v>0</v>
      </c>
      <c r="L31" s="250">
        <v>0</v>
      </c>
      <c r="M31" s="253">
        <v>0</v>
      </c>
      <c r="N31" s="254">
        <v>0</v>
      </c>
      <c r="O31" s="88">
        <v>0</v>
      </c>
      <c r="P31" s="78">
        <v>0</v>
      </c>
      <c r="Q31" s="849">
        <v>20000</v>
      </c>
      <c r="R31" s="88">
        <v>0</v>
      </c>
      <c r="S31" s="97">
        <v>400</v>
      </c>
      <c r="T31" s="223">
        <v>8000</v>
      </c>
      <c r="U31" s="88">
        <v>0</v>
      </c>
      <c r="V31" s="78">
        <v>400</v>
      </c>
      <c r="W31" s="226">
        <v>0</v>
      </c>
      <c r="X31" s="88">
        <v>0</v>
      </c>
      <c r="Y31" s="97">
        <v>0</v>
      </c>
      <c r="Z31" s="85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9" customFormat="1" ht="25.5" customHeight="1" thickBot="1" x14ac:dyDescent="0.3">
      <c r="A32" s="40"/>
      <c r="B32" s="41"/>
      <c r="C32" s="244"/>
      <c r="D32" s="549" t="s">
        <v>434</v>
      </c>
      <c r="E32" s="843" t="s">
        <v>435</v>
      </c>
      <c r="F32" s="594" t="s">
        <v>435</v>
      </c>
      <c r="G32" s="153">
        <v>2018</v>
      </c>
      <c r="H32" s="154">
        <v>2018</v>
      </c>
      <c r="I32" s="330">
        <v>10000</v>
      </c>
      <c r="J32" s="86">
        <v>0</v>
      </c>
      <c r="K32" s="78">
        <v>0</v>
      </c>
      <c r="L32" s="319">
        <f t="shared" ref="L32" si="2">M32+N32+O32+P32</f>
        <v>10000</v>
      </c>
      <c r="M32" s="253">
        <v>0</v>
      </c>
      <c r="N32" s="254">
        <v>9900</v>
      </c>
      <c r="O32" s="88">
        <v>0</v>
      </c>
      <c r="P32" s="78">
        <v>100</v>
      </c>
      <c r="Q32" s="850">
        <v>0</v>
      </c>
      <c r="R32" s="323">
        <v>0</v>
      </c>
      <c r="S32" s="324">
        <v>0</v>
      </c>
      <c r="T32" s="223">
        <v>0</v>
      </c>
      <c r="U32" s="88">
        <v>0</v>
      </c>
      <c r="V32" s="78">
        <v>0</v>
      </c>
      <c r="W32" s="227">
        <v>0</v>
      </c>
      <c r="X32" s="323">
        <v>0</v>
      </c>
      <c r="Y32" s="324">
        <v>0</v>
      </c>
      <c r="Z32" s="85">
        <v>0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30" customFormat="1" ht="23.1" customHeight="1" thickBot="1" x14ac:dyDescent="0.3">
      <c r="A33" s="42"/>
      <c r="B33" s="43"/>
      <c r="C33" s="52"/>
      <c r="D33" s="984" t="s">
        <v>1</v>
      </c>
      <c r="E33" s="924"/>
      <c r="F33" s="924"/>
      <c r="G33" s="924"/>
      <c r="H33" s="925"/>
      <c r="I33" s="71">
        <f t="shared" ref="I33:Z33" si="3">SUM(I21:I32)</f>
        <v>112700</v>
      </c>
      <c r="J33" s="72">
        <f t="shared" si="3"/>
        <v>0</v>
      </c>
      <c r="K33" s="74">
        <f t="shared" si="3"/>
        <v>0</v>
      </c>
      <c r="L33" s="260">
        <f t="shared" si="3"/>
        <v>42400</v>
      </c>
      <c r="M33" s="261">
        <f t="shared" si="3"/>
        <v>0</v>
      </c>
      <c r="N33" s="262">
        <f t="shared" si="3"/>
        <v>41290</v>
      </c>
      <c r="O33" s="74">
        <f t="shared" si="3"/>
        <v>0</v>
      </c>
      <c r="P33" s="73">
        <f t="shared" si="3"/>
        <v>1110</v>
      </c>
      <c r="Q33" s="858">
        <f t="shared" si="3"/>
        <v>40400</v>
      </c>
      <c r="R33" s="74">
        <f t="shared" si="3"/>
        <v>0</v>
      </c>
      <c r="S33" s="74">
        <f t="shared" si="3"/>
        <v>1000</v>
      </c>
      <c r="T33" s="857">
        <f t="shared" si="3"/>
        <v>21600</v>
      </c>
      <c r="U33" s="74">
        <f t="shared" si="3"/>
        <v>0</v>
      </c>
      <c r="V33" s="73">
        <f t="shared" si="3"/>
        <v>800</v>
      </c>
      <c r="W33" s="857">
        <f t="shared" si="3"/>
        <v>6400</v>
      </c>
      <c r="X33" s="74">
        <f t="shared" si="3"/>
        <v>0</v>
      </c>
      <c r="Y33" s="74">
        <f t="shared" si="3"/>
        <v>100</v>
      </c>
      <c r="Z33" s="76">
        <f t="shared" si="3"/>
        <v>0</v>
      </c>
      <c r="AA33" s="91"/>
    </row>
    <row r="34" spans="1:42" s="30" customFormat="1" ht="7.5" customHeight="1" thickBot="1" x14ac:dyDescent="0.3">
      <c r="A34" s="47"/>
      <c r="B34" s="47"/>
      <c r="C34" s="47"/>
      <c r="D34" s="53"/>
      <c r="E34" s="53"/>
      <c r="F34" s="53"/>
      <c r="G34" s="53"/>
      <c r="H34" s="53"/>
      <c r="I34" s="61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62"/>
      <c r="X34" s="62"/>
      <c r="Y34" s="62"/>
      <c r="Z34" s="62"/>
    </row>
    <row r="35" spans="1:42" s="3" customFormat="1" ht="15.95" customHeight="1" x14ac:dyDescent="0.25">
      <c r="A35" s="47"/>
      <c r="B35" s="47"/>
      <c r="C35" s="47"/>
      <c r="D35" s="24" t="s">
        <v>23</v>
      </c>
      <c r="E35" s="55"/>
      <c r="F35" s="55"/>
      <c r="G35" s="55"/>
      <c r="H35" s="55"/>
      <c r="I35" s="9" t="s">
        <v>15</v>
      </c>
      <c r="J35" s="60" t="s">
        <v>42</v>
      </c>
      <c r="K35" s="16" t="s">
        <v>24</v>
      </c>
      <c r="L35" s="16"/>
      <c r="M35" s="16" t="s">
        <v>122</v>
      </c>
      <c r="N35" s="60"/>
      <c r="O35" s="18"/>
      <c r="P35" s="18"/>
      <c r="Q35" s="18"/>
      <c r="R35" s="18"/>
      <c r="S35" s="18"/>
      <c r="T35" s="18"/>
      <c r="U35" s="18"/>
      <c r="V35" s="18"/>
      <c r="W35" s="179"/>
      <c r="X35" s="174"/>
      <c r="Y35" s="180"/>
      <c r="Z35" s="162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" customFormat="1" ht="15.95" customHeight="1" x14ac:dyDescent="0.25">
      <c r="A36" s="181"/>
      <c r="B36" s="181"/>
      <c r="C36" s="181"/>
      <c r="D36" s="12"/>
      <c r="E36" s="56"/>
      <c r="F36" s="56"/>
      <c r="G36" s="56"/>
      <c r="H36" s="56"/>
      <c r="I36" s="11" t="s">
        <v>16</v>
      </c>
      <c r="J36" s="19" t="s">
        <v>42</v>
      </c>
      <c r="K36" s="17" t="s">
        <v>25</v>
      </c>
      <c r="L36" s="17"/>
      <c r="M36" s="17" t="s">
        <v>121</v>
      </c>
      <c r="N36" s="19"/>
      <c r="O36" s="20"/>
      <c r="P36" s="20"/>
      <c r="Q36" s="20"/>
      <c r="R36" s="20"/>
      <c r="S36" s="20"/>
      <c r="T36" s="20"/>
      <c r="U36" s="20"/>
      <c r="V36" s="20"/>
      <c r="W36" s="182"/>
      <c r="X36" s="180"/>
      <c r="Y36" s="180"/>
      <c r="Z36" s="162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2" customFormat="1" ht="15.95" customHeight="1" x14ac:dyDescent="0.25">
      <c r="A37" s="44"/>
      <c r="B37" s="45"/>
      <c r="C37" s="46"/>
      <c r="D37" s="57"/>
      <c r="E37" s="38"/>
      <c r="F37" s="38"/>
      <c r="G37" s="38"/>
      <c r="H37" s="38"/>
      <c r="I37" s="11" t="s">
        <v>17</v>
      </c>
      <c r="J37" s="19" t="s">
        <v>42</v>
      </c>
      <c r="K37" s="20" t="s">
        <v>567</v>
      </c>
      <c r="L37" s="17"/>
      <c r="M37" s="19"/>
      <c r="N37" s="19"/>
      <c r="O37" s="20"/>
      <c r="P37" s="56"/>
      <c r="Q37" s="56"/>
      <c r="R37" s="56"/>
      <c r="S37" s="56"/>
      <c r="T37" s="56"/>
      <c r="U37" s="56"/>
      <c r="V37" s="56"/>
      <c r="W37" s="58"/>
      <c r="X37" s="8"/>
      <c r="Z37" s="162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2" customFormat="1" ht="15.95" customHeight="1" thickBot="1" x14ac:dyDescent="0.3">
      <c r="A38" s="3"/>
      <c r="B38" s="45"/>
      <c r="C38" s="46"/>
      <c r="D38" s="59"/>
      <c r="E38" s="31"/>
      <c r="F38" s="31"/>
      <c r="G38" s="31"/>
      <c r="H38" s="31"/>
      <c r="I38" s="10" t="s">
        <v>18</v>
      </c>
      <c r="J38" s="21" t="s">
        <v>42</v>
      </c>
      <c r="K38" s="22" t="s">
        <v>568</v>
      </c>
      <c r="L38" s="23"/>
      <c r="M38" s="21"/>
      <c r="N38" s="21"/>
      <c r="O38" s="22"/>
      <c r="P38" s="25"/>
      <c r="Q38" s="25"/>
      <c r="R38" s="25"/>
      <c r="S38" s="25"/>
      <c r="T38" s="25"/>
      <c r="U38" s="25"/>
      <c r="V38" s="25"/>
      <c r="W38" s="13"/>
      <c r="Z38" s="162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</sheetData>
  <mergeCells count="50">
    <mergeCell ref="A3:C4"/>
    <mergeCell ref="A5:A6"/>
    <mergeCell ref="B5:B6"/>
    <mergeCell ref="C5:C6"/>
    <mergeCell ref="K5:K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D13:H13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A17:C18"/>
    <mergeCell ref="D18:D20"/>
    <mergeCell ref="E18:E20"/>
    <mergeCell ref="F18:F20"/>
    <mergeCell ref="Q18:Y18"/>
    <mergeCell ref="N19:N20"/>
    <mergeCell ref="O19:O20"/>
    <mergeCell ref="P19:P20"/>
    <mergeCell ref="Q19:S19"/>
    <mergeCell ref="D33:H33"/>
    <mergeCell ref="Z18:Z20"/>
    <mergeCell ref="A19:A20"/>
    <mergeCell ref="B19:B20"/>
    <mergeCell ref="C19:C20"/>
    <mergeCell ref="G19:G20"/>
    <mergeCell ref="H19:H20"/>
    <mergeCell ref="J19:J20"/>
    <mergeCell ref="K19:K20"/>
    <mergeCell ref="L19:L20"/>
    <mergeCell ref="T19:V19"/>
    <mergeCell ref="W19:Y19"/>
    <mergeCell ref="M19:M20"/>
    <mergeCell ref="G18:H18"/>
    <mergeCell ref="I18:I20"/>
    <mergeCell ref="M18:P18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zoomScale="80" zoomScaleNormal="80" workbookViewId="0">
      <selection activeCell="N18" sqref="N18"/>
    </sheetView>
  </sheetViews>
  <sheetFormatPr defaultRowHeight="12.75" x14ac:dyDescent="0.2"/>
  <cols>
    <col min="1" max="1" width="62.28515625" customWidth="1"/>
    <col min="2" max="2" width="8" style="120" customWidth="1"/>
    <col min="3" max="3" width="5.140625" style="121" customWidth="1"/>
    <col min="4" max="4" width="8.140625" style="120" customWidth="1"/>
  </cols>
  <sheetData>
    <row r="2" spans="1:4" ht="34.5" customHeight="1" x14ac:dyDescent="0.4">
      <c r="A2" s="119" t="s">
        <v>95</v>
      </c>
    </row>
    <row r="3" spans="1:4" ht="24.75" customHeight="1" thickBot="1" x14ac:dyDescent="0.25"/>
    <row r="4" spans="1:4" s="122" customFormat="1" ht="45.75" customHeight="1" thickBot="1" x14ac:dyDescent="0.4">
      <c r="A4" s="149" t="s">
        <v>96</v>
      </c>
      <c r="B4" s="890" t="s">
        <v>97</v>
      </c>
      <c r="C4" s="890"/>
      <c r="D4" s="891"/>
    </row>
    <row r="5" spans="1:4" s="122" customFormat="1" ht="31.5" customHeight="1" x14ac:dyDescent="0.35">
      <c r="A5" s="137" t="s">
        <v>72</v>
      </c>
      <c r="B5" s="138">
        <v>1</v>
      </c>
      <c r="C5" s="139" t="s">
        <v>98</v>
      </c>
      <c r="D5" s="140">
        <v>2</v>
      </c>
    </row>
    <row r="6" spans="1:4" s="122" customFormat="1" ht="31.5" customHeight="1" x14ac:dyDescent="0.35">
      <c r="A6" s="141" t="s">
        <v>73</v>
      </c>
      <c r="B6" s="142">
        <v>3</v>
      </c>
      <c r="C6" s="143" t="s">
        <v>98</v>
      </c>
      <c r="D6" s="144">
        <v>5</v>
      </c>
    </row>
    <row r="7" spans="1:4" s="122" customFormat="1" ht="31.5" customHeight="1" x14ac:dyDescent="0.35">
      <c r="A7" s="141" t="s">
        <v>74</v>
      </c>
      <c r="B7" s="142">
        <v>6</v>
      </c>
      <c r="C7" s="143" t="s">
        <v>98</v>
      </c>
      <c r="D7" s="144">
        <v>6</v>
      </c>
    </row>
    <row r="8" spans="1:4" s="122" customFormat="1" ht="31.5" customHeight="1" x14ac:dyDescent="0.35">
      <c r="A8" s="141" t="s">
        <v>75</v>
      </c>
      <c r="B8" s="142">
        <v>7</v>
      </c>
      <c r="C8" s="143" t="s">
        <v>98</v>
      </c>
      <c r="D8" s="144">
        <v>8</v>
      </c>
    </row>
    <row r="9" spans="1:4" s="122" customFormat="1" ht="31.5" customHeight="1" x14ac:dyDescent="0.35">
      <c r="A9" s="141" t="s">
        <v>76</v>
      </c>
      <c r="B9" s="142">
        <v>9</v>
      </c>
      <c r="C9" s="143" t="s">
        <v>98</v>
      </c>
      <c r="D9" s="144">
        <v>9</v>
      </c>
    </row>
    <row r="10" spans="1:4" s="122" customFormat="1" ht="31.5" customHeight="1" x14ac:dyDescent="0.35">
      <c r="A10" s="141" t="s">
        <v>77</v>
      </c>
      <c r="B10" s="142">
        <v>9</v>
      </c>
      <c r="C10" s="143" t="s">
        <v>98</v>
      </c>
      <c r="D10" s="144">
        <v>9</v>
      </c>
    </row>
    <row r="11" spans="1:4" s="122" customFormat="1" ht="31.5" customHeight="1" x14ac:dyDescent="0.35">
      <c r="A11" s="141" t="s">
        <v>78</v>
      </c>
      <c r="B11" s="142">
        <v>10</v>
      </c>
      <c r="C11" s="143" t="s">
        <v>98</v>
      </c>
      <c r="D11" s="144">
        <v>10</v>
      </c>
    </row>
    <row r="12" spans="1:4" s="122" customFormat="1" ht="31.5" customHeight="1" x14ac:dyDescent="0.35">
      <c r="A12" s="141" t="s">
        <v>79</v>
      </c>
      <c r="B12" s="142">
        <v>10</v>
      </c>
      <c r="C12" s="143" t="s">
        <v>98</v>
      </c>
      <c r="D12" s="144">
        <v>10</v>
      </c>
    </row>
    <row r="13" spans="1:4" s="122" customFormat="1" ht="31.5" customHeight="1" x14ac:dyDescent="0.35">
      <c r="A13" s="141" t="s">
        <v>80</v>
      </c>
      <c r="B13" s="142">
        <v>11</v>
      </c>
      <c r="C13" s="143" t="s">
        <v>98</v>
      </c>
      <c r="D13" s="144">
        <v>12</v>
      </c>
    </row>
    <row r="14" spans="1:4" s="122" customFormat="1" ht="31.5" customHeight="1" x14ac:dyDescent="0.35">
      <c r="A14" s="141" t="s">
        <v>81</v>
      </c>
      <c r="B14" s="142">
        <v>13</v>
      </c>
      <c r="C14" s="143" t="s">
        <v>98</v>
      </c>
      <c r="D14" s="144">
        <v>13</v>
      </c>
    </row>
    <row r="15" spans="1:4" s="122" customFormat="1" ht="31.5" customHeight="1" x14ac:dyDescent="0.35">
      <c r="A15" s="141" t="s">
        <v>82</v>
      </c>
      <c r="B15" s="142">
        <v>13</v>
      </c>
      <c r="C15" s="143" t="s">
        <v>98</v>
      </c>
      <c r="D15" s="144">
        <v>13</v>
      </c>
    </row>
    <row r="16" spans="1:4" s="122" customFormat="1" ht="31.5" customHeight="1" x14ac:dyDescent="0.35">
      <c r="A16" s="141" t="s">
        <v>83</v>
      </c>
      <c r="B16" s="142">
        <v>14</v>
      </c>
      <c r="C16" s="143" t="s">
        <v>98</v>
      </c>
      <c r="D16" s="144">
        <v>14</v>
      </c>
    </row>
    <row r="17" spans="1:4" s="122" customFormat="1" ht="31.5" customHeight="1" x14ac:dyDescent="0.35">
      <c r="A17" s="141" t="s">
        <v>84</v>
      </c>
      <c r="B17" s="142">
        <v>15</v>
      </c>
      <c r="C17" s="143" t="s">
        <v>98</v>
      </c>
      <c r="D17" s="144">
        <v>15</v>
      </c>
    </row>
    <row r="18" spans="1:4" s="122" customFormat="1" ht="31.5" customHeight="1" x14ac:dyDescent="0.35">
      <c r="A18" s="141" t="s">
        <v>85</v>
      </c>
      <c r="B18" s="142">
        <v>16</v>
      </c>
      <c r="C18" s="143" t="s">
        <v>98</v>
      </c>
      <c r="D18" s="144">
        <v>16</v>
      </c>
    </row>
    <row r="19" spans="1:4" s="122" customFormat="1" ht="31.5" customHeight="1" x14ac:dyDescent="0.35">
      <c r="A19" s="141" t="s">
        <v>86</v>
      </c>
      <c r="B19" s="142">
        <v>16</v>
      </c>
      <c r="C19" s="143" t="s">
        <v>98</v>
      </c>
      <c r="D19" s="144">
        <v>16</v>
      </c>
    </row>
    <row r="20" spans="1:4" s="122" customFormat="1" ht="31.5" customHeight="1" x14ac:dyDescent="0.35">
      <c r="A20" s="141" t="s">
        <v>87</v>
      </c>
      <c r="B20" s="142">
        <v>17</v>
      </c>
      <c r="C20" s="143" t="s">
        <v>98</v>
      </c>
      <c r="D20" s="144">
        <v>17</v>
      </c>
    </row>
    <row r="21" spans="1:4" s="122" customFormat="1" ht="31.5" customHeight="1" x14ac:dyDescent="0.35">
      <c r="A21" s="141" t="s">
        <v>88</v>
      </c>
      <c r="B21" s="142">
        <v>18</v>
      </c>
      <c r="C21" s="143" t="s">
        <v>98</v>
      </c>
      <c r="D21" s="144">
        <v>18</v>
      </c>
    </row>
    <row r="22" spans="1:4" s="122" customFormat="1" ht="31.5" customHeight="1" x14ac:dyDescent="0.35">
      <c r="A22" s="141" t="s">
        <v>89</v>
      </c>
      <c r="B22" s="142">
        <v>18</v>
      </c>
      <c r="C22" s="143" t="s">
        <v>98</v>
      </c>
      <c r="D22" s="144">
        <v>18</v>
      </c>
    </row>
    <row r="23" spans="1:4" s="122" customFormat="1" ht="31.5" customHeight="1" x14ac:dyDescent="0.35">
      <c r="A23" s="141" t="s">
        <v>90</v>
      </c>
      <c r="B23" s="142">
        <v>19</v>
      </c>
      <c r="C23" s="143" t="s">
        <v>98</v>
      </c>
      <c r="D23" s="144">
        <v>19</v>
      </c>
    </row>
    <row r="24" spans="1:4" s="122" customFormat="1" ht="31.5" customHeight="1" x14ac:dyDescent="0.35">
      <c r="A24" s="141" t="s">
        <v>91</v>
      </c>
      <c r="B24" s="142">
        <v>19</v>
      </c>
      <c r="C24" s="143" t="s">
        <v>98</v>
      </c>
      <c r="D24" s="144">
        <v>19</v>
      </c>
    </row>
    <row r="25" spans="1:4" s="122" customFormat="1" ht="31.5" customHeight="1" x14ac:dyDescent="0.35">
      <c r="A25" s="141" t="s">
        <v>92</v>
      </c>
      <c r="B25" s="142">
        <v>20</v>
      </c>
      <c r="C25" s="143" t="s">
        <v>98</v>
      </c>
      <c r="D25" s="144">
        <v>20</v>
      </c>
    </row>
    <row r="26" spans="1:4" s="122" customFormat="1" ht="31.5" customHeight="1" x14ac:dyDescent="0.35">
      <c r="A26" s="141" t="s">
        <v>93</v>
      </c>
      <c r="B26" s="142">
        <v>21</v>
      </c>
      <c r="C26" s="143" t="s">
        <v>98</v>
      </c>
      <c r="D26" s="144">
        <v>21</v>
      </c>
    </row>
    <row r="27" spans="1:4" s="122" customFormat="1" ht="31.5" customHeight="1" thickBot="1" x14ac:dyDescent="0.4">
      <c r="A27" s="145" t="s">
        <v>94</v>
      </c>
      <c r="B27" s="146">
        <v>21</v>
      </c>
      <c r="C27" s="147" t="s">
        <v>98</v>
      </c>
      <c r="D27" s="148">
        <v>21</v>
      </c>
    </row>
    <row r="28" spans="1:4" s="122" customFormat="1" ht="27.75" customHeight="1" x14ac:dyDescent="0.25">
      <c r="B28" s="123"/>
      <c r="C28" s="124"/>
      <c r="D28" s="123"/>
    </row>
    <row r="29" spans="1:4" s="122" customFormat="1" ht="27.75" customHeight="1" x14ac:dyDescent="0.25">
      <c r="B29" s="123"/>
      <c r="C29" s="124"/>
      <c r="D29" s="123"/>
    </row>
    <row r="30" spans="1:4" s="122" customFormat="1" ht="18" x14ac:dyDescent="0.25">
      <c r="B30" s="123"/>
      <c r="C30" s="124"/>
      <c r="D30" s="123"/>
    </row>
    <row r="31" spans="1:4" s="122" customFormat="1" ht="18" x14ac:dyDescent="0.25">
      <c r="B31" s="123"/>
      <c r="C31" s="124"/>
      <c r="D31" s="123"/>
    </row>
    <row r="32" spans="1:4" s="122" customFormat="1" ht="18" x14ac:dyDescent="0.25">
      <c r="B32" s="123"/>
      <c r="C32" s="124"/>
      <c r="D32" s="123"/>
    </row>
    <row r="33" spans="2:4" s="122" customFormat="1" ht="18" x14ac:dyDescent="0.25">
      <c r="B33" s="123"/>
      <c r="C33" s="124"/>
      <c r="D33" s="123"/>
    </row>
    <row r="34" spans="2:4" s="122" customFormat="1" ht="18" x14ac:dyDescent="0.25">
      <c r="B34" s="123"/>
      <c r="C34" s="124"/>
      <c r="D34" s="123"/>
    </row>
    <row r="35" spans="2:4" s="122" customFormat="1" ht="18" x14ac:dyDescent="0.25">
      <c r="B35" s="123"/>
      <c r="C35" s="124"/>
      <c r="D35" s="123"/>
    </row>
    <row r="36" spans="2:4" s="122" customFormat="1" ht="18" x14ac:dyDescent="0.25">
      <c r="B36" s="123"/>
      <c r="C36" s="124"/>
      <c r="D36" s="123"/>
    </row>
    <row r="37" spans="2:4" s="122" customFormat="1" ht="18" x14ac:dyDescent="0.25">
      <c r="B37" s="123"/>
      <c r="C37" s="124"/>
      <c r="D37" s="123"/>
    </row>
    <row r="38" spans="2:4" s="122" customFormat="1" ht="18" x14ac:dyDescent="0.25">
      <c r="B38" s="123"/>
      <c r="C38" s="124"/>
      <c r="D38" s="123"/>
    </row>
    <row r="39" spans="2:4" s="122" customFormat="1" ht="18" x14ac:dyDescent="0.25">
      <c r="B39" s="123"/>
      <c r="C39" s="124"/>
      <c r="D39" s="123"/>
    </row>
  </sheetData>
  <mergeCells count="1">
    <mergeCell ref="B4:D4"/>
  </mergeCells>
  <phoneticPr fontId="0" type="noConversion"/>
  <pageMargins left="2.0078740157480315" right="0.27559055118110237" top="2.1653543307086616" bottom="0.78740157480314965" header="1.3779527559055118" footer="0.39370078740157483"/>
  <pageSetup paperSize="9" scale="72" orientation="portrait" r:id="rId1"/>
  <headerFooter alignWithMargins="0">
    <oddHeader>&amp;C&amp;"Arial,Tučné"&amp;20Požadavky na kapitálový rozpočet statutárního města Ostravy pro rok &amp;24 2018&amp;20 a kapitálový výhled na léta &amp;24 2019 - 2021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4"/>
  <sheetViews>
    <sheetView topLeftCell="A19" zoomScale="70" zoomScaleNormal="70" workbookViewId="0">
      <selection activeCell="D1" sqref="D1:Z54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46</v>
      </c>
    </row>
    <row r="2" spans="1:42" ht="24.75" customHeight="1" x14ac:dyDescent="0.25">
      <c r="A2" s="5"/>
      <c r="D2" s="63" t="s">
        <v>44</v>
      </c>
      <c r="E2" s="64" t="s">
        <v>45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6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132</v>
      </c>
      <c r="L5" s="927" t="s">
        <v>124</v>
      </c>
      <c r="M5" s="91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1"/>
      <c r="F6" s="934"/>
      <c r="G6" s="938"/>
      <c r="H6" s="915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8" customFormat="1" ht="24.75" customHeight="1" x14ac:dyDescent="0.25">
      <c r="A7" s="48"/>
      <c r="B7" s="49"/>
      <c r="C7" s="50"/>
      <c r="D7" s="95" t="s">
        <v>136</v>
      </c>
      <c r="E7" s="355" t="s">
        <v>137</v>
      </c>
      <c r="F7" s="356" t="s">
        <v>137</v>
      </c>
      <c r="G7" s="359">
        <v>2017</v>
      </c>
      <c r="H7" s="360">
        <v>2018</v>
      </c>
      <c r="I7" s="80">
        <v>18800</v>
      </c>
      <c r="J7" s="79">
        <v>0</v>
      </c>
      <c r="K7" s="126">
        <v>9700</v>
      </c>
      <c r="L7" s="249">
        <v>9100</v>
      </c>
      <c r="M7" s="251">
        <v>0</v>
      </c>
      <c r="N7" s="252">
        <v>4550</v>
      </c>
      <c r="O7" s="98">
        <v>0</v>
      </c>
      <c r="P7" s="126">
        <v>4550</v>
      </c>
      <c r="Q7" s="848">
        <v>0</v>
      </c>
      <c r="R7" s="98">
        <v>0</v>
      </c>
      <c r="S7" s="126">
        <v>0</v>
      </c>
      <c r="T7" s="848">
        <v>0</v>
      </c>
      <c r="U7" s="98">
        <v>0</v>
      </c>
      <c r="V7" s="126">
        <v>0</v>
      </c>
      <c r="W7" s="848">
        <v>0</v>
      </c>
      <c r="X7" s="98">
        <v>0</v>
      </c>
      <c r="Y7" s="126">
        <v>0</v>
      </c>
      <c r="Z7" s="80">
        <v>0</v>
      </c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1:42" s="29" customFormat="1" ht="24.75" customHeight="1" x14ac:dyDescent="0.25">
      <c r="A8" s="40"/>
      <c r="B8" s="41"/>
      <c r="C8" s="51"/>
      <c r="D8" s="95" t="s">
        <v>138</v>
      </c>
      <c r="E8" s="35" t="s">
        <v>137</v>
      </c>
      <c r="F8" s="36" t="s">
        <v>137</v>
      </c>
      <c r="G8" s="183">
        <v>2018</v>
      </c>
      <c r="H8" s="361">
        <v>2018</v>
      </c>
      <c r="I8" s="87">
        <v>72000</v>
      </c>
      <c r="J8" s="86">
        <v>0</v>
      </c>
      <c r="K8" s="97">
        <v>0</v>
      </c>
      <c r="L8" s="250">
        <v>72000</v>
      </c>
      <c r="M8" s="253">
        <v>0</v>
      </c>
      <c r="N8" s="254">
        <v>57600</v>
      </c>
      <c r="O8" s="88">
        <v>0</v>
      </c>
      <c r="P8" s="97">
        <v>14400</v>
      </c>
      <c r="Q8" s="849">
        <v>0</v>
      </c>
      <c r="R8" s="88">
        <v>0</v>
      </c>
      <c r="S8" s="97">
        <v>0</v>
      </c>
      <c r="T8" s="849">
        <v>0</v>
      </c>
      <c r="U8" s="88">
        <v>0</v>
      </c>
      <c r="V8" s="97">
        <v>0</v>
      </c>
      <c r="W8" s="849">
        <v>0</v>
      </c>
      <c r="X8" s="88">
        <v>0</v>
      </c>
      <c r="Y8" s="97">
        <v>0</v>
      </c>
      <c r="Z8" s="87">
        <v>0</v>
      </c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</row>
    <row r="9" spans="1:42" s="29" customFormat="1" ht="31.5" customHeight="1" x14ac:dyDescent="0.25">
      <c r="A9" s="40"/>
      <c r="B9" s="41"/>
      <c r="C9" s="51"/>
      <c r="D9" s="282" t="s">
        <v>139</v>
      </c>
      <c r="E9" s="357" t="s">
        <v>137</v>
      </c>
      <c r="F9" s="358" t="s">
        <v>137</v>
      </c>
      <c r="G9" s="362">
        <v>2018</v>
      </c>
      <c r="H9" s="363">
        <v>2018</v>
      </c>
      <c r="I9" s="87">
        <v>15000</v>
      </c>
      <c r="J9" s="86">
        <v>0</v>
      </c>
      <c r="K9" s="97">
        <v>0</v>
      </c>
      <c r="L9" s="250">
        <v>15000</v>
      </c>
      <c r="M9" s="253">
        <v>0</v>
      </c>
      <c r="N9" s="254">
        <v>7500</v>
      </c>
      <c r="O9" s="88">
        <v>0</v>
      </c>
      <c r="P9" s="97">
        <v>7500</v>
      </c>
      <c r="Q9" s="849">
        <v>0</v>
      </c>
      <c r="R9" s="88">
        <v>0</v>
      </c>
      <c r="S9" s="97">
        <v>0</v>
      </c>
      <c r="T9" s="849">
        <v>0</v>
      </c>
      <c r="U9" s="88">
        <v>0</v>
      </c>
      <c r="V9" s="97">
        <v>0</v>
      </c>
      <c r="W9" s="849">
        <v>0</v>
      </c>
      <c r="X9" s="88">
        <v>0</v>
      </c>
      <c r="Y9" s="97">
        <v>0</v>
      </c>
      <c r="Z9" s="87">
        <v>0</v>
      </c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42" s="29" customFormat="1" ht="24.75" customHeight="1" x14ac:dyDescent="0.25">
      <c r="A10" s="40"/>
      <c r="B10" s="41"/>
      <c r="C10" s="51"/>
      <c r="D10" s="95" t="s">
        <v>140</v>
      </c>
      <c r="E10" s="102" t="s">
        <v>137</v>
      </c>
      <c r="F10" s="36" t="s">
        <v>137</v>
      </c>
      <c r="G10" s="183">
        <v>2018</v>
      </c>
      <c r="H10" s="361">
        <v>2018</v>
      </c>
      <c r="I10" s="87">
        <v>14500</v>
      </c>
      <c r="J10" s="86">
        <v>0</v>
      </c>
      <c r="K10" s="97">
        <v>0</v>
      </c>
      <c r="L10" s="250">
        <v>14500</v>
      </c>
      <c r="M10" s="253">
        <v>0</v>
      </c>
      <c r="N10" s="254">
        <v>7250</v>
      </c>
      <c r="O10" s="88">
        <v>0</v>
      </c>
      <c r="P10" s="97">
        <v>7250</v>
      </c>
      <c r="Q10" s="849">
        <v>0</v>
      </c>
      <c r="R10" s="88">
        <v>0</v>
      </c>
      <c r="S10" s="97">
        <v>0</v>
      </c>
      <c r="T10" s="849">
        <v>0</v>
      </c>
      <c r="U10" s="88">
        <v>0</v>
      </c>
      <c r="V10" s="97">
        <v>0</v>
      </c>
      <c r="W10" s="849">
        <v>0</v>
      </c>
      <c r="X10" s="88">
        <v>0</v>
      </c>
      <c r="Y10" s="97">
        <v>0</v>
      </c>
      <c r="Z10" s="87">
        <v>0</v>
      </c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</row>
    <row r="11" spans="1:42" s="29" customFormat="1" ht="24.75" customHeight="1" x14ac:dyDescent="0.25">
      <c r="A11" s="40"/>
      <c r="B11" s="41"/>
      <c r="C11" s="51"/>
      <c r="D11" s="95" t="s">
        <v>141</v>
      </c>
      <c r="E11" s="215" t="s">
        <v>137</v>
      </c>
      <c r="F11" s="66" t="s">
        <v>137</v>
      </c>
      <c r="G11" s="217">
        <v>2013</v>
      </c>
      <c r="H11" s="364">
        <v>2028</v>
      </c>
      <c r="I11" s="87">
        <v>119000</v>
      </c>
      <c r="J11" s="86">
        <v>41700</v>
      </c>
      <c r="K11" s="97">
        <v>10200</v>
      </c>
      <c r="L11" s="250">
        <v>20700</v>
      </c>
      <c r="M11" s="253">
        <v>0</v>
      </c>
      <c r="N11" s="254">
        <v>10350</v>
      </c>
      <c r="O11" s="88">
        <v>0</v>
      </c>
      <c r="P11" s="97">
        <v>10350</v>
      </c>
      <c r="Q11" s="849">
        <v>4000</v>
      </c>
      <c r="R11" s="88">
        <v>4000</v>
      </c>
      <c r="S11" s="97">
        <v>2000</v>
      </c>
      <c r="T11" s="849">
        <v>4000</v>
      </c>
      <c r="U11" s="88">
        <v>4000</v>
      </c>
      <c r="V11" s="97">
        <v>2000</v>
      </c>
      <c r="W11" s="849">
        <v>4000</v>
      </c>
      <c r="X11" s="88">
        <v>4000</v>
      </c>
      <c r="Y11" s="97">
        <v>2000</v>
      </c>
      <c r="Z11" s="87">
        <v>26400</v>
      </c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</row>
    <row r="12" spans="1:42" s="29" customFormat="1" ht="24.75" customHeight="1" x14ac:dyDescent="0.25">
      <c r="A12" s="40"/>
      <c r="B12" s="41"/>
      <c r="C12" s="51"/>
      <c r="D12" s="95" t="s">
        <v>142</v>
      </c>
      <c r="E12" s="35" t="s">
        <v>137</v>
      </c>
      <c r="F12" s="36" t="s">
        <v>137</v>
      </c>
      <c r="G12" s="183">
        <v>2009</v>
      </c>
      <c r="H12" s="361">
        <v>2019</v>
      </c>
      <c r="I12" s="87">
        <v>120030</v>
      </c>
      <c r="J12" s="86">
        <v>93530</v>
      </c>
      <c r="K12" s="97">
        <v>12500</v>
      </c>
      <c r="L12" s="250">
        <v>10000</v>
      </c>
      <c r="M12" s="253">
        <v>0</v>
      </c>
      <c r="N12" s="254">
        <v>4000</v>
      </c>
      <c r="O12" s="88">
        <v>4000</v>
      </c>
      <c r="P12" s="97">
        <v>2000</v>
      </c>
      <c r="Q12" s="849">
        <v>5000</v>
      </c>
      <c r="R12" s="88">
        <v>0</v>
      </c>
      <c r="S12" s="97">
        <v>5000</v>
      </c>
      <c r="T12" s="849">
        <v>0</v>
      </c>
      <c r="U12" s="88">
        <v>0</v>
      </c>
      <c r="V12" s="97">
        <v>0</v>
      </c>
      <c r="W12" s="849">
        <v>0</v>
      </c>
      <c r="X12" s="88">
        <v>0</v>
      </c>
      <c r="Y12" s="97">
        <v>0</v>
      </c>
      <c r="Z12" s="87">
        <v>0</v>
      </c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1:42" s="29" customFormat="1" ht="24.75" customHeight="1" x14ac:dyDescent="0.25">
      <c r="A13" s="40"/>
      <c r="B13" s="41"/>
      <c r="C13" s="51"/>
      <c r="D13" s="95" t="s">
        <v>143</v>
      </c>
      <c r="E13" s="35" t="s">
        <v>137</v>
      </c>
      <c r="F13" s="36" t="s">
        <v>137</v>
      </c>
      <c r="G13" s="183">
        <v>2017</v>
      </c>
      <c r="H13" s="361">
        <v>2020</v>
      </c>
      <c r="I13" s="87">
        <v>35000</v>
      </c>
      <c r="J13" s="86">
        <v>0</v>
      </c>
      <c r="K13" s="97">
        <v>6500</v>
      </c>
      <c r="L13" s="250">
        <v>8500</v>
      </c>
      <c r="M13" s="253">
        <v>0</v>
      </c>
      <c r="N13" s="254">
        <v>4250</v>
      </c>
      <c r="O13" s="88">
        <v>0</v>
      </c>
      <c r="P13" s="97">
        <v>4250</v>
      </c>
      <c r="Q13" s="849">
        <v>12000</v>
      </c>
      <c r="R13" s="88">
        <v>0</v>
      </c>
      <c r="S13" s="97">
        <v>3000</v>
      </c>
      <c r="T13" s="849">
        <v>4000</v>
      </c>
      <c r="U13" s="88">
        <v>0</v>
      </c>
      <c r="V13" s="97">
        <v>1000</v>
      </c>
      <c r="W13" s="849">
        <v>0</v>
      </c>
      <c r="X13" s="88">
        <v>0</v>
      </c>
      <c r="Y13" s="97">
        <v>0</v>
      </c>
      <c r="Z13" s="87">
        <v>0</v>
      </c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1:42" s="29" customFormat="1" ht="24.75" customHeight="1" x14ac:dyDescent="0.25">
      <c r="A14" s="40"/>
      <c r="B14" s="41"/>
      <c r="C14" s="51"/>
      <c r="D14" s="95" t="s">
        <v>144</v>
      </c>
      <c r="E14" s="35" t="s">
        <v>137</v>
      </c>
      <c r="F14" s="36" t="s">
        <v>137</v>
      </c>
      <c r="G14" s="183">
        <v>2018</v>
      </c>
      <c r="H14" s="361">
        <v>2018</v>
      </c>
      <c r="I14" s="87">
        <v>7700</v>
      </c>
      <c r="J14" s="86">
        <v>0</v>
      </c>
      <c r="K14" s="97">
        <v>0</v>
      </c>
      <c r="L14" s="250">
        <v>7700</v>
      </c>
      <c r="M14" s="253">
        <v>0</v>
      </c>
      <c r="N14" s="254">
        <v>3850</v>
      </c>
      <c r="O14" s="88">
        <v>0</v>
      </c>
      <c r="P14" s="97">
        <v>3850</v>
      </c>
      <c r="Q14" s="849">
        <v>0</v>
      </c>
      <c r="R14" s="88">
        <v>0</v>
      </c>
      <c r="S14" s="97">
        <v>0</v>
      </c>
      <c r="T14" s="849">
        <v>0</v>
      </c>
      <c r="U14" s="88">
        <v>0</v>
      </c>
      <c r="V14" s="97">
        <v>0</v>
      </c>
      <c r="W14" s="849">
        <v>0</v>
      </c>
      <c r="X14" s="88">
        <v>0</v>
      </c>
      <c r="Y14" s="97">
        <v>0</v>
      </c>
      <c r="Z14" s="87">
        <v>0</v>
      </c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1:42" s="29" customFormat="1" ht="24.75" customHeight="1" x14ac:dyDescent="0.25">
      <c r="A15" s="40"/>
      <c r="B15" s="41"/>
      <c r="C15" s="51"/>
      <c r="D15" s="95" t="s">
        <v>145</v>
      </c>
      <c r="E15" s="35" t="s">
        <v>137</v>
      </c>
      <c r="F15" s="36" t="s">
        <v>137</v>
      </c>
      <c r="G15" s="183">
        <v>2018</v>
      </c>
      <c r="H15" s="361">
        <v>2018</v>
      </c>
      <c r="I15" s="87">
        <v>34600</v>
      </c>
      <c r="J15" s="86">
        <v>0</v>
      </c>
      <c r="K15" s="97">
        <v>0</v>
      </c>
      <c r="L15" s="250">
        <v>34600</v>
      </c>
      <c r="M15" s="253">
        <v>0</v>
      </c>
      <c r="N15" s="254">
        <v>30000</v>
      </c>
      <c r="O15" s="88">
        <v>0</v>
      </c>
      <c r="P15" s="97">
        <v>4600</v>
      </c>
      <c r="Q15" s="849">
        <v>0</v>
      </c>
      <c r="R15" s="88">
        <v>0</v>
      </c>
      <c r="S15" s="97">
        <v>0</v>
      </c>
      <c r="T15" s="849">
        <v>0</v>
      </c>
      <c r="U15" s="88">
        <v>0</v>
      </c>
      <c r="V15" s="97">
        <v>0</v>
      </c>
      <c r="W15" s="849">
        <v>0</v>
      </c>
      <c r="X15" s="88">
        <v>0</v>
      </c>
      <c r="Y15" s="97">
        <v>0</v>
      </c>
      <c r="Z15" s="87">
        <v>0</v>
      </c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1:42" s="29" customFormat="1" ht="31.5" customHeight="1" x14ac:dyDescent="0.25">
      <c r="A16" s="40"/>
      <c r="B16" s="41"/>
      <c r="C16" s="51"/>
      <c r="D16" s="95" t="s">
        <v>146</v>
      </c>
      <c r="E16" s="35" t="s">
        <v>137</v>
      </c>
      <c r="F16" s="36" t="s">
        <v>137</v>
      </c>
      <c r="G16" s="183">
        <v>2018</v>
      </c>
      <c r="H16" s="361">
        <v>2018</v>
      </c>
      <c r="I16" s="87">
        <v>8500</v>
      </c>
      <c r="J16" s="86">
        <v>0</v>
      </c>
      <c r="K16" s="97">
        <v>0</v>
      </c>
      <c r="L16" s="250">
        <v>8500</v>
      </c>
      <c r="M16" s="253">
        <v>0</v>
      </c>
      <c r="N16" s="254">
        <v>4250</v>
      </c>
      <c r="O16" s="88">
        <v>0</v>
      </c>
      <c r="P16" s="97">
        <v>4250</v>
      </c>
      <c r="Q16" s="849">
        <v>0</v>
      </c>
      <c r="R16" s="88">
        <v>0</v>
      </c>
      <c r="S16" s="97">
        <v>0</v>
      </c>
      <c r="T16" s="849">
        <v>0</v>
      </c>
      <c r="U16" s="88">
        <v>0</v>
      </c>
      <c r="V16" s="97">
        <v>0</v>
      </c>
      <c r="W16" s="849">
        <v>0</v>
      </c>
      <c r="X16" s="88">
        <v>0</v>
      </c>
      <c r="Y16" s="97">
        <v>0</v>
      </c>
      <c r="Z16" s="87">
        <v>0</v>
      </c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1:42" s="29" customFormat="1" ht="24.75" customHeight="1" x14ac:dyDescent="0.25">
      <c r="A17" s="40"/>
      <c r="B17" s="41"/>
      <c r="C17" s="51"/>
      <c r="D17" s="95" t="s">
        <v>147</v>
      </c>
      <c r="E17" s="35" t="s">
        <v>137</v>
      </c>
      <c r="F17" s="36" t="s">
        <v>137</v>
      </c>
      <c r="G17" s="183">
        <v>2018</v>
      </c>
      <c r="H17" s="361">
        <v>2019</v>
      </c>
      <c r="I17" s="87">
        <v>36400</v>
      </c>
      <c r="J17" s="86">
        <v>0</v>
      </c>
      <c r="K17" s="97">
        <v>0</v>
      </c>
      <c r="L17" s="250">
        <v>30000</v>
      </c>
      <c r="M17" s="253">
        <v>0</v>
      </c>
      <c r="N17" s="254">
        <v>1500</v>
      </c>
      <c r="O17" s="88">
        <v>27000</v>
      </c>
      <c r="P17" s="97">
        <v>1500</v>
      </c>
      <c r="Q17" s="849">
        <v>320</v>
      </c>
      <c r="R17" s="88">
        <v>5760</v>
      </c>
      <c r="S17" s="97">
        <v>320</v>
      </c>
      <c r="T17" s="849">
        <v>0</v>
      </c>
      <c r="U17" s="88">
        <v>0</v>
      </c>
      <c r="V17" s="97">
        <v>0</v>
      </c>
      <c r="W17" s="849">
        <v>0</v>
      </c>
      <c r="X17" s="88">
        <v>0</v>
      </c>
      <c r="Y17" s="97">
        <v>0</v>
      </c>
      <c r="Z17" s="87">
        <v>0</v>
      </c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1:42" s="29" customFormat="1" ht="31.5" customHeight="1" x14ac:dyDescent="0.25">
      <c r="A18" s="40"/>
      <c r="B18" s="41"/>
      <c r="C18" s="51"/>
      <c r="D18" s="95" t="s">
        <v>148</v>
      </c>
      <c r="E18" s="35" t="s">
        <v>137</v>
      </c>
      <c r="F18" s="36" t="s">
        <v>137</v>
      </c>
      <c r="G18" s="183">
        <v>2018</v>
      </c>
      <c r="H18" s="361">
        <v>2018</v>
      </c>
      <c r="I18" s="87">
        <v>7800</v>
      </c>
      <c r="J18" s="86">
        <v>0</v>
      </c>
      <c r="K18" s="97">
        <v>0</v>
      </c>
      <c r="L18" s="250">
        <v>7800</v>
      </c>
      <c r="M18" s="253">
        <v>0</v>
      </c>
      <c r="N18" s="254">
        <v>2340</v>
      </c>
      <c r="O18" s="88">
        <v>3120</v>
      </c>
      <c r="P18" s="97">
        <v>2340</v>
      </c>
      <c r="Q18" s="849">
        <v>0</v>
      </c>
      <c r="R18" s="88">
        <v>0</v>
      </c>
      <c r="S18" s="97">
        <v>0</v>
      </c>
      <c r="T18" s="849">
        <v>0</v>
      </c>
      <c r="U18" s="88">
        <v>0</v>
      </c>
      <c r="V18" s="97">
        <v>0</v>
      </c>
      <c r="W18" s="849">
        <v>0</v>
      </c>
      <c r="X18" s="88">
        <v>0</v>
      </c>
      <c r="Y18" s="97">
        <v>0</v>
      </c>
      <c r="Z18" s="87">
        <v>0</v>
      </c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1:42" s="29" customFormat="1" ht="24.75" customHeight="1" x14ac:dyDescent="0.25">
      <c r="A19" s="40"/>
      <c r="B19" s="41"/>
      <c r="C19" s="51"/>
      <c r="D19" s="95" t="s">
        <v>149</v>
      </c>
      <c r="E19" s="35" t="s">
        <v>137</v>
      </c>
      <c r="F19" s="36" t="s">
        <v>137</v>
      </c>
      <c r="G19" s="183">
        <v>2018</v>
      </c>
      <c r="H19" s="361">
        <v>2018</v>
      </c>
      <c r="I19" s="87">
        <v>8600</v>
      </c>
      <c r="J19" s="86">
        <v>0</v>
      </c>
      <c r="K19" s="97">
        <v>0</v>
      </c>
      <c r="L19" s="250">
        <v>8600</v>
      </c>
      <c r="M19" s="253">
        <v>0</v>
      </c>
      <c r="N19" s="254">
        <v>4300</v>
      </c>
      <c r="O19" s="88">
        <v>0</v>
      </c>
      <c r="P19" s="97">
        <v>4300</v>
      </c>
      <c r="Q19" s="849">
        <v>0</v>
      </c>
      <c r="R19" s="88">
        <v>0</v>
      </c>
      <c r="S19" s="97">
        <v>0</v>
      </c>
      <c r="T19" s="849">
        <v>0</v>
      </c>
      <c r="U19" s="88">
        <v>0</v>
      </c>
      <c r="V19" s="97">
        <v>0</v>
      </c>
      <c r="W19" s="849">
        <v>0</v>
      </c>
      <c r="X19" s="88">
        <v>0</v>
      </c>
      <c r="Y19" s="97">
        <v>0</v>
      </c>
      <c r="Z19" s="87">
        <v>0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1:42" s="29" customFormat="1" ht="24.75" customHeight="1" x14ac:dyDescent="0.25">
      <c r="A20" s="40"/>
      <c r="B20" s="41"/>
      <c r="C20" s="51"/>
      <c r="D20" s="95" t="s">
        <v>150</v>
      </c>
      <c r="E20" s="35" t="s">
        <v>137</v>
      </c>
      <c r="F20" s="36" t="s">
        <v>137</v>
      </c>
      <c r="G20" s="183">
        <v>2018</v>
      </c>
      <c r="H20" s="361">
        <v>2018</v>
      </c>
      <c r="I20" s="87">
        <v>60000</v>
      </c>
      <c r="J20" s="86">
        <v>0</v>
      </c>
      <c r="K20" s="97">
        <v>0</v>
      </c>
      <c r="L20" s="250">
        <v>60000</v>
      </c>
      <c r="M20" s="253">
        <v>0</v>
      </c>
      <c r="N20" s="254">
        <v>55000</v>
      </c>
      <c r="O20" s="88">
        <v>0</v>
      </c>
      <c r="P20" s="97">
        <v>5000</v>
      </c>
      <c r="Q20" s="849">
        <v>0</v>
      </c>
      <c r="R20" s="88">
        <v>0</v>
      </c>
      <c r="S20" s="97">
        <v>0</v>
      </c>
      <c r="T20" s="849">
        <v>0</v>
      </c>
      <c r="U20" s="88">
        <v>0</v>
      </c>
      <c r="V20" s="97">
        <v>0</v>
      </c>
      <c r="W20" s="849">
        <v>0</v>
      </c>
      <c r="X20" s="88">
        <v>0</v>
      </c>
      <c r="Y20" s="97">
        <v>0</v>
      </c>
      <c r="Z20" s="87">
        <v>0</v>
      </c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1:42" s="29" customFormat="1" ht="39" customHeight="1" x14ac:dyDescent="0.25">
      <c r="A21" s="40"/>
      <c r="B21" s="41"/>
      <c r="C21" s="51"/>
      <c r="D21" s="367" t="s">
        <v>151</v>
      </c>
      <c r="E21" s="35" t="s">
        <v>137</v>
      </c>
      <c r="F21" s="36" t="s">
        <v>137</v>
      </c>
      <c r="G21" s="183">
        <v>2018</v>
      </c>
      <c r="H21" s="361">
        <v>2019</v>
      </c>
      <c r="I21" s="87">
        <v>17000</v>
      </c>
      <c r="J21" s="86">
        <v>0</v>
      </c>
      <c r="K21" s="97">
        <v>0</v>
      </c>
      <c r="L21" s="250">
        <v>11000</v>
      </c>
      <c r="M21" s="253">
        <v>0</v>
      </c>
      <c r="N21" s="254">
        <v>5500</v>
      </c>
      <c r="O21" s="88">
        <v>0</v>
      </c>
      <c r="P21" s="97">
        <v>5500</v>
      </c>
      <c r="Q21" s="849">
        <v>3000</v>
      </c>
      <c r="R21" s="88">
        <v>0</v>
      </c>
      <c r="S21" s="97">
        <v>3000</v>
      </c>
      <c r="T21" s="849">
        <v>0</v>
      </c>
      <c r="U21" s="88">
        <v>0</v>
      </c>
      <c r="V21" s="97">
        <v>0</v>
      </c>
      <c r="W21" s="849">
        <v>0</v>
      </c>
      <c r="X21" s="88">
        <v>0</v>
      </c>
      <c r="Y21" s="97">
        <v>0</v>
      </c>
      <c r="Z21" s="87">
        <v>0</v>
      </c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1:42" s="29" customFormat="1" ht="31.5" customHeight="1" x14ac:dyDescent="0.25">
      <c r="A22" s="40"/>
      <c r="B22" s="41"/>
      <c r="C22" s="51"/>
      <c r="D22" s="160" t="s">
        <v>152</v>
      </c>
      <c r="E22" s="35" t="s">
        <v>137</v>
      </c>
      <c r="F22" s="36" t="s">
        <v>137</v>
      </c>
      <c r="G22" s="183">
        <v>2018</v>
      </c>
      <c r="H22" s="361">
        <v>2019</v>
      </c>
      <c r="I22" s="87">
        <v>1500</v>
      </c>
      <c r="J22" s="86">
        <v>0</v>
      </c>
      <c r="K22" s="97">
        <v>0</v>
      </c>
      <c r="L22" s="250">
        <v>1200</v>
      </c>
      <c r="M22" s="253">
        <v>0</v>
      </c>
      <c r="N22" s="254">
        <v>600</v>
      </c>
      <c r="O22" s="88">
        <v>0</v>
      </c>
      <c r="P22" s="97">
        <v>600</v>
      </c>
      <c r="Q22" s="849">
        <v>150</v>
      </c>
      <c r="R22" s="88">
        <v>0</v>
      </c>
      <c r="S22" s="97">
        <v>150</v>
      </c>
      <c r="T22" s="849">
        <v>0</v>
      </c>
      <c r="U22" s="88">
        <v>0</v>
      </c>
      <c r="V22" s="97">
        <v>0</v>
      </c>
      <c r="W22" s="849">
        <v>0</v>
      </c>
      <c r="X22" s="88">
        <v>0</v>
      </c>
      <c r="Y22" s="97">
        <v>0</v>
      </c>
      <c r="Z22" s="87">
        <v>0</v>
      </c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42" s="29" customFormat="1" ht="24.75" customHeight="1" x14ac:dyDescent="0.25">
      <c r="A23" s="40"/>
      <c r="B23" s="41"/>
      <c r="C23" s="51"/>
      <c r="D23" s="95" t="s">
        <v>153</v>
      </c>
      <c r="E23" s="35" t="s">
        <v>137</v>
      </c>
      <c r="F23" s="36" t="s">
        <v>137</v>
      </c>
      <c r="G23" s="183">
        <v>2018</v>
      </c>
      <c r="H23" s="361">
        <v>2018</v>
      </c>
      <c r="I23" s="87">
        <v>2640</v>
      </c>
      <c r="J23" s="86">
        <v>0</v>
      </c>
      <c r="K23" s="97">
        <v>0</v>
      </c>
      <c r="L23" s="250">
        <v>2640</v>
      </c>
      <c r="M23" s="253">
        <v>0</v>
      </c>
      <c r="N23" s="254">
        <v>1320</v>
      </c>
      <c r="O23" s="88">
        <v>0</v>
      </c>
      <c r="P23" s="97">
        <v>1320</v>
      </c>
      <c r="Q23" s="849">
        <v>0</v>
      </c>
      <c r="R23" s="88">
        <v>0</v>
      </c>
      <c r="S23" s="97">
        <v>0</v>
      </c>
      <c r="T23" s="849">
        <v>0</v>
      </c>
      <c r="U23" s="88">
        <v>0</v>
      </c>
      <c r="V23" s="97">
        <v>0</v>
      </c>
      <c r="W23" s="849">
        <v>0</v>
      </c>
      <c r="X23" s="88">
        <v>0</v>
      </c>
      <c r="Y23" s="97">
        <v>0</v>
      </c>
      <c r="Z23" s="87">
        <v>0</v>
      </c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1:42" s="29" customFormat="1" ht="24.75" customHeight="1" x14ac:dyDescent="0.25">
      <c r="A24" s="40"/>
      <c r="B24" s="41"/>
      <c r="C24" s="51"/>
      <c r="D24" s="95" t="s">
        <v>154</v>
      </c>
      <c r="E24" s="35" t="s">
        <v>137</v>
      </c>
      <c r="F24" s="36" t="s">
        <v>137</v>
      </c>
      <c r="G24" s="183">
        <v>2018</v>
      </c>
      <c r="H24" s="361">
        <v>2018</v>
      </c>
      <c r="I24" s="87">
        <v>4500</v>
      </c>
      <c r="J24" s="86">
        <v>0</v>
      </c>
      <c r="K24" s="97">
        <v>0</v>
      </c>
      <c r="L24" s="250">
        <v>4500</v>
      </c>
      <c r="M24" s="253">
        <v>0</v>
      </c>
      <c r="N24" s="254">
        <v>2250</v>
      </c>
      <c r="O24" s="88">
        <v>0</v>
      </c>
      <c r="P24" s="97">
        <v>2250</v>
      </c>
      <c r="Q24" s="849">
        <v>0</v>
      </c>
      <c r="R24" s="88">
        <v>0</v>
      </c>
      <c r="S24" s="97">
        <v>0</v>
      </c>
      <c r="T24" s="849">
        <v>0</v>
      </c>
      <c r="U24" s="88">
        <v>0</v>
      </c>
      <c r="V24" s="97">
        <v>0</v>
      </c>
      <c r="W24" s="849">
        <v>0</v>
      </c>
      <c r="X24" s="88">
        <v>0</v>
      </c>
      <c r="Y24" s="97">
        <v>0</v>
      </c>
      <c r="Z24" s="87">
        <v>0</v>
      </c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1:42" s="29" customFormat="1" ht="24.75" customHeight="1" x14ac:dyDescent="0.25">
      <c r="A25" s="40"/>
      <c r="B25" s="41"/>
      <c r="C25" s="51"/>
      <c r="D25" s="95" t="s">
        <v>155</v>
      </c>
      <c r="E25" s="35" t="s">
        <v>137</v>
      </c>
      <c r="F25" s="36" t="s">
        <v>137</v>
      </c>
      <c r="G25" s="183">
        <v>2018</v>
      </c>
      <c r="H25" s="361">
        <v>2018</v>
      </c>
      <c r="I25" s="87">
        <v>2800</v>
      </c>
      <c r="J25" s="86">
        <v>0</v>
      </c>
      <c r="K25" s="97">
        <v>0</v>
      </c>
      <c r="L25" s="250">
        <v>2800</v>
      </c>
      <c r="M25" s="253">
        <v>0</v>
      </c>
      <c r="N25" s="254">
        <v>1400</v>
      </c>
      <c r="O25" s="88">
        <v>0</v>
      </c>
      <c r="P25" s="97">
        <v>1400</v>
      </c>
      <c r="Q25" s="849">
        <v>0</v>
      </c>
      <c r="R25" s="88">
        <v>0</v>
      </c>
      <c r="S25" s="97">
        <v>0</v>
      </c>
      <c r="T25" s="849">
        <v>0</v>
      </c>
      <c r="U25" s="88">
        <v>0</v>
      </c>
      <c r="V25" s="97">
        <v>0</v>
      </c>
      <c r="W25" s="849">
        <v>0</v>
      </c>
      <c r="X25" s="88">
        <v>0</v>
      </c>
      <c r="Y25" s="97">
        <v>0</v>
      </c>
      <c r="Z25" s="87">
        <v>0</v>
      </c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</row>
    <row r="26" spans="1:42" s="29" customFormat="1" ht="24.75" customHeight="1" x14ac:dyDescent="0.25">
      <c r="A26" s="40"/>
      <c r="B26" s="41"/>
      <c r="C26" s="51"/>
      <c r="D26" s="95" t="s">
        <v>167</v>
      </c>
      <c r="E26" s="35" t="s">
        <v>137</v>
      </c>
      <c r="F26" s="36" t="s">
        <v>137</v>
      </c>
      <c r="G26" s="183">
        <v>2018</v>
      </c>
      <c r="H26" s="361">
        <v>2018</v>
      </c>
      <c r="I26" s="87">
        <v>4500</v>
      </c>
      <c r="J26" s="86">
        <v>0</v>
      </c>
      <c r="K26" s="97">
        <v>0</v>
      </c>
      <c r="L26" s="250">
        <v>4500</v>
      </c>
      <c r="M26" s="253">
        <v>0</v>
      </c>
      <c r="N26" s="254">
        <v>2250</v>
      </c>
      <c r="O26" s="88">
        <v>0</v>
      </c>
      <c r="P26" s="97">
        <v>2250</v>
      </c>
      <c r="Q26" s="849">
        <v>0</v>
      </c>
      <c r="R26" s="88">
        <v>0</v>
      </c>
      <c r="S26" s="97">
        <v>0</v>
      </c>
      <c r="T26" s="849">
        <v>0</v>
      </c>
      <c r="U26" s="88">
        <v>0</v>
      </c>
      <c r="V26" s="97">
        <v>0</v>
      </c>
      <c r="W26" s="849">
        <v>0</v>
      </c>
      <c r="X26" s="88">
        <v>0</v>
      </c>
      <c r="Y26" s="97">
        <v>0</v>
      </c>
      <c r="Z26" s="87">
        <v>0</v>
      </c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</row>
    <row r="27" spans="1:42" s="29" customFormat="1" ht="24.75" customHeight="1" x14ac:dyDescent="0.25">
      <c r="A27" s="40"/>
      <c r="B27" s="41"/>
      <c r="C27" s="51"/>
      <c r="D27" s="95" t="s">
        <v>156</v>
      </c>
      <c r="E27" s="35" t="s">
        <v>137</v>
      </c>
      <c r="F27" s="36" t="s">
        <v>137</v>
      </c>
      <c r="G27" s="183">
        <v>2018</v>
      </c>
      <c r="H27" s="361">
        <v>2018</v>
      </c>
      <c r="I27" s="87">
        <v>9100</v>
      </c>
      <c r="J27" s="86">
        <v>0</v>
      </c>
      <c r="K27" s="97">
        <v>0</v>
      </c>
      <c r="L27" s="250">
        <v>9100</v>
      </c>
      <c r="M27" s="253">
        <v>0</v>
      </c>
      <c r="N27" s="254">
        <v>4550</v>
      </c>
      <c r="O27" s="88">
        <v>0</v>
      </c>
      <c r="P27" s="97">
        <v>4550</v>
      </c>
      <c r="Q27" s="849">
        <v>0</v>
      </c>
      <c r="R27" s="88">
        <v>0</v>
      </c>
      <c r="S27" s="97">
        <v>0</v>
      </c>
      <c r="T27" s="849">
        <v>0</v>
      </c>
      <c r="U27" s="88">
        <v>0</v>
      </c>
      <c r="V27" s="97">
        <v>0</v>
      </c>
      <c r="W27" s="849">
        <v>0</v>
      </c>
      <c r="X27" s="88">
        <v>0</v>
      </c>
      <c r="Y27" s="97">
        <v>0</v>
      </c>
      <c r="Z27" s="87">
        <v>0</v>
      </c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</row>
    <row r="28" spans="1:42" s="29" customFormat="1" ht="24.75" customHeight="1" x14ac:dyDescent="0.25">
      <c r="A28" s="40"/>
      <c r="B28" s="41"/>
      <c r="C28" s="51"/>
      <c r="D28" s="95" t="s">
        <v>157</v>
      </c>
      <c r="E28" s="35" t="s">
        <v>137</v>
      </c>
      <c r="F28" s="36" t="s">
        <v>137</v>
      </c>
      <c r="G28" s="183">
        <v>2018</v>
      </c>
      <c r="H28" s="361">
        <v>2018</v>
      </c>
      <c r="I28" s="87">
        <v>5000</v>
      </c>
      <c r="J28" s="86">
        <v>0</v>
      </c>
      <c r="K28" s="97">
        <v>0</v>
      </c>
      <c r="L28" s="250">
        <v>5000</v>
      </c>
      <c r="M28" s="253">
        <v>0</v>
      </c>
      <c r="N28" s="254">
        <v>2500</v>
      </c>
      <c r="O28" s="88">
        <v>0</v>
      </c>
      <c r="P28" s="97">
        <v>2500</v>
      </c>
      <c r="Q28" s="849">
        <v>0</v>
      </c>
      <c r="R28" s="88">
        <v>0</v>
      </c>
      <c r="S28" s="97">
        <v>0</v>
      </c>
      <c r="T28" s="849">
        <v>0</v>
      </c>
      <c r="U28" s="88">
        <v>0</v>
      </c>
      <c r="V28" s="97">
        <v>0</v>
      </c>
      <c r="W28" s="849">
        <v>0</v>
      </c>
      <c r="X28" s="88">
        <v>0</v>
      </c>
      <c r="Y28" s="97">
        <v>0</v>
      </c>
      <c r="Z28" s="87">
        <v>0</v>
      </c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</row>
    <row r="29" spans="1:42" s="29" customFormat="1" ht="24.75" customHeight="1" x14ac:dyDescent="0.25">
      <c r="A29" s="40"/>
      <c r="B29" s="41"/>
      <c r="C29" s="51"/>
      <c r="D29" s="95" t="s">
        <v>158</v>
      </c>
      <c r="E29" s="35" t="s">
        <v>137</v>
      </c>
      <c r="F29" s="36" t="s">
        <v>137</v>
      </c>
      <c r="G29" s="183">
        <v>2018</v>
      </c>
      <c r="H29" s="361">
        <v>2018</v>
      </c>
      <c r="I29" s="87">
        <v>2000</v>
      </c>
      <c r="J29" s="86">
        <v>0</v>
      </c>
      <c r="K29" s="97">
        <v>0</v>
      </c>
      <c r="L29" s="250">
        <v>2000</v>
      </c>
      <c r="M29" s="253">
        <v>0</v>
      </c>
      <c r="N29" s="254">
        <v>1000</v>
      </c>
      <c r="O29" s="88">
        <v>0</v>
      </c>
      <c r="P29" s="97">
        <v>1000</v>
      </c>
      <c r="Q29" s="849">
        <v>0</v>
      </c>
      <c r="R29" s="88">
        <v>0</v>
      </c>
      <c r="S29" s="97">
        <v>0</v>
      </c>
      <c r="T29" s="849">
        <v>0</v>
      </c>
      <c r="U29" s="88">
        <v>0</v>
      </c>
      <c r="V29" s="97">
        <v>0</v>
      </c>
      <c r="W29" s="849">
        <v>0</v>
      </c>
      <c r="X29" s="88">
        <v>0</v>
      </c>
      <c r="Y29" s="97">
        <v>0</v>
      </c>
      <c r="Z29" s="87">
        <v>0</v>
      </c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</row>
    <row r="30" spans="1:42" s="29" customFormat="1" ht="31.5" customHeight="1" x14ac:dyDescent="0.25">
      <c r="A30" s="40"/>
      <c r="B30" s="41"/>
      <c r="C30" s="51"/>
      <c r="D30" s="95" t="s">
        <v>159</v>
      </c>
      <c r="E30" s="35" t="s">
        <v>137</v>
      </c>
      <c r="F30" s="36" t="s">
        <v>137</v>
      </c>
      <c r="G30" s="183">
        <v>2015</v>
      </c>
      <c r="H30" s="361">
        <v>2018</v>
      </c>
      <c r="I30" s="87">
        <v>4000</v>
      </c>
      <c r="J30" s="86">
        <v>1600</v>
      </c>
      <c r="K30" s="97">
        <v>0</v>
      </c>
      <c r="L30" s="250">
        <v>2400</v>
      </c>
      <c r="M30" s="253">
        <v>0</v>
      </c>
      <c r="N30" s="254">
        <v>1200</v>
      </c>
      <c r="O30" s="88">
        <v>0</v>
      </c>
      <c r="P30" s="97">
        <v>1200</v>
      </c>
      <c r="Q30" s="849">
        <v>0</v>
      </c>
      <c r="R30" s="88">
        <v>0</v>
      </c>
      <c r="S30" s="97">
        <v>0</v>
      </c>
      <c r="T30" s="849">
        <v>0</v>
      </c>
      <c r="U30" s="88">
        <v>0</v>
      </c>
      <c r="V30" s="97">
        <v>0</v>
      </c>
      <c r="W30" s="849">
        <v>0</v>
      </c>
      <c r="X30" s="88">
        <v>0</v>
      </c>
      <c r="Y30" s="97">
        <v>0</v>
      </c>
      <c r="Z30" s="87">
        <v>0</v>
      </c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</row>
    <row r="31" spans="1:42" s="29" customFormat="1" ht="31.5" customHeight="1" x14ac:dyDescent="0.25">
      <c r="A31" s="40"/>
      <c r="B31" s="41"/>
      <c r="C31" s="51"/>
      <c r="D31" s="100" t="s">
        <v>160</v>
      </c>
      <c r="E31" s="216" t="s">
        <v>137</v>
      </c>
      <c r="F31" s="164" t="s">
        <v>137</v>
      </c>
      <c r="G31" s="365">
        <v>2018</v>
      </c>
      <c r="H31" s="366">
        <v>2019</v>
      </c>
      <c r="I31" s="87">
        <v>26500</v>
      </c>
      <c r="J31" s="86">
        <v>0</v>
      </c>
      <c r="K31" s="97">
        <v>0</v>
      </c>
      <c r="L31" s="250">
        <v>22500</v>
      </c>
      <c r="M31" s="253">
        <v>0</v>
      </c>
      <c r="N31" s="254">
        <v>11250</v>
      </c>
      <c r="O31" s="88">
        <v>0</v>
      </c>
      <c r="P31" s="97">
        <v>11250</v>
      </c>
      <c r="Q31" s="849">
        <v>2000</v>
      </c>
      <c r="R31" s="88">
        <v>0</v>
      </c>
      <c r="S31" s="97">
        <v>2000</v>
      </c>
      <c r="T31" s="849">
        <v>0</v>
      </c>
      <c r="U31" s="88">
        <v>0</v>
      </c>
      <c r="V31" s="97">
        <v>0</v>
      </c>
      <c r="W31" s="849">
        <v>0</v>
      </c>
      <c r="X31" s="88">
        <v>0</v>
      </c>
      <c r="Y31" s="97">
        <v>0</v>
      </c>
      <c r="Z31" s="87">
        <v>0</v>
      </c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</row>
    <row r="32" spans="1:42" s="29" customFormat="1" ht="24.75" customHeight="1" x14ac:dyDescent="0.25">
      <c r="A32" s="40"/>
      <c r="B32" s="41"/>
      <c r="C32" s="51"/>
      <c r="D32" s="100" t="s">
        <v>161</v>
      </c>
      <c r="E32" s="216" t="s">
        <v>137</v>
      </c>
      <c r="F32" s="164" t="s">
        <v>137</v>
      </c>
      <c r="G32" s="365">
        <v>2019</v>
      </c>
      <c r="H32" s="366">
        <v>2019</v>
      </c>
      <c r="I32" s="87">
        <v>6000</v>
      </c>
      <c r="J32" s="86">
        <v>0</v>
      </c>
      <c r="K32" s="97">
        <v>0</v>
      </c>
      <c r="L32" s="250">
        <v>0</v>
      </c>
      <c r="M32" s="253">
        <v>0</v>
      </c>
      <c r="N32" s="254">
        <v>0</v>
      </c>
      <c r="O32" s="88">
        <v>0</v>
      </c>
      <c r="P32" s="97">
        <v>0</v>
      </c>
      <c r="Q32" s="849">
        <v>3000</v>
      </c>
      <c r="R32" s="88">
        <v>0</v>
      </c>
      <c r="S32" s="97">
        <v>3000</v>
      </c>
      <c r="T32" s="849">
        <v>0</v>
      </c>
      <c r="U32" s="88">
        <v>0</v>
      </c>
      <c r="V32" s="97">
        <v>0</v>
      </c>
      <c r="W32" s="849">
        <v>0</v>
      </c>
      <c r="X32" s="88">
        <v>0</v>
      </c>
      <c r="Y32" s="97">
        <v>0</v>
      </c>
      <c r="Z32" s="87">
        <v>0</v>
      </c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</row>
    <row r="33" spans="1:68" s="29" customFormat="1" ht="31.5" customHeight="1" x14ac:dyDescent="0.25">
      <c r="A33" s="40"/>
      <c r="B33" s="41"/>
      <c r="C33" s="51"/>
      <c r="D33" s="100" t="s">
        <v>162</v>
      </c>
      <c r="E33" s="216" t="s">
        <v>137</v>
      </c>
      <c r="F33" s="164" t="s">
        <v>137</v>
      </c>
      <c r="G33" s="365">
        <v>2019</v>
      </c>
      <c r="H33" s="366">
        <v>2019</v>
      </c>
      <c r="I33" s="87">
        <v>3000</v>
      </c>
      <c r="J33" s="86">
        <v>0</v>
      </c>
      <c r="K33" s="97">
        <v>0</v>
      </c>
      <c r="L33" s="250">
        <v>0</v>
      </c>
      <c r="M33" s="253">
        <v>0</v>
      </c>
      <c r="N33" s="254">
        <v>0</v>
      </c>
      <c r="O33" s="88">
        <v>0</v>
      </c>
      <c r="P33" s="97">
        <v>0</v>
      </c>
      <c r="Q33" s="849">
        <v>1500</v>
      </c>
      <c r="R33" s="88">
        <v>0</v>
      </c>
      <c r="S33" s="97">
        <v>1500</v>
      </c>
      <c r="T33" s="849">
        <v>0</v>
      </c>
      <c r="U33" s="88">
        <v>0</v>
      </c>
      <c r="V33" s="97">
        <v>0</v>
      </c>
      <c r="W33" s="849">
        <v>0</v>
      </c>
      <c r="X33" s="88">
        <v>0</v>
      </c>
      <c r="Y33" s="97">
        <v>0</v>
      </c>
      <c r="Z33" s="87">
        <v>0</v>
      </c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  <row r="34" spans="1:68" s="29" customFormat="1" ht="24.75" customHeight="1" x14ac:dyDescent="0.25">
      <c r="A34" s="40"/>
      <c r="B34" s="41"/>
      <c r="C34" s="51"/>
      <c r="D34" s="100" t="s">
        <v>163</v>
      </c>
      <c r="E34" s="216" t="s">
        <v>137</v>
      </c>
      <c r="F34" s="164" t="s">
        <v>137</v>
      </c>
      <c r="G34" s="365">
        <v>2019</v>
      </c>
      <c r="H34" s="366">
        <v>2019</v>
      </c>
      <c r="I34" s="87">
        <v>5200</v>
      </c>
      <c r="J34" s="86">
        <v>0</v>
      </c>
      <c r="K34" s="97">
        <v>0</v>
      </c>
      <c r="L34" s="250">
        <v>0</v>
      </c>
      <c r="M34" s="253">
        <v>0</v>
      </c>
      <c r="N34" s="254">
        <v>0</v>
      </c>
      <c r="O34" s="88">
        <v>0</v>
      </c>
      <c r="P34" s="97">
        <v>0</v>
      </c>
      <c r="Q34" s="849">
        <v>2600</v>
      </c>
      <c r="R34" s="88">
        <v>0</v>
      </c>
      <c r="S34" s="97">
        <v>2600</v>
      </c>
      <c r="T34" s="849">
        <v>0</v>
      </c>
      <c r="U34" s="88">
        <v>0</v>
      </c>
      <c r="V34" s="97">
        <v>0</v>
      </c>
      <c r="W34" s="849">
        <v>0</v>
      </c>
      <c r="X34" s="88">
        <v>0</v>
      </c>
      <c r="Y34" s="97">
        <v>0</v>
      </c>
      <c r="Z34" s="87">
        <v>0</v>
      </c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</row>
    <row r="35" spans="1:68" s="29" customFormat="1" ht="31.5" customHeight="1" thickBot="1" x14ac:dyDescent="0.3">
      <c r="A35" s="40"/>
      <c r="B35" s="41"/>
      <c r="C35" s="51"/>
      <c r="D35" s="369" t="s">
        <v>164</v>
      </c>
      <c r="E35" s="161" t="s">
        <v>137</v>
      </c>
      <c r="F35" s="153" t="s">
        <v>137</v>
      </c>
      <c r="G35" s="218">
        <v>2019</v>
      </c>
      <c r="H35" s="370">
        <v>2019</v>
      </c>
      <c r="I35" s="330">
        <v>2930</v>
      </c>
      <c r="J35" s="320">
        <v>0</v>
      </c>
      <c r="K35" s="324">
        <v>0</v>
      </c>
      <c r="L35" s="319">
        <v>0</v>
      </c>
      <c r="M35" s="348">
        <v>0</v>
      </c>
      <c r="N35" s="322">
        <v>0</v>
      </c>
      <c r="O35" s="323">
        <v>0</v>
      </c>
      <c r="P35" s="324">
        <v>0</v>
      </c>
      <c r="Q35" s="850">
        <v>1465</v>
      </c>
      <c r="R35" s="323">
        <v>0</v>
      </c>
      <c r="S35" s="324">
        <v>1465</v>
      </c>
      <c r="T35" s="850">
        <v>0</v>
      </c>
      <c r="U35" s="323">
        <v>0</v>
      </c>
      <c r="V35" s="324">
        <v>0</v>
      </c>
      <c r="W35" s="850">
        <v>0</v>
      </c>
      <c r="X35" s="323">
        <v>0</v>
      </c>
      <c r="Y35" s="324">
        <v>0</v>
      </c>
      <c r="Z35" s="330">
        <v>0</v>
      </c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</row>
    <row r="36" spans="1:68" s="70" customFormat="1" ht="23.1" customHeight="1" thickBot="1" x14ac:dyDescent="0.3">
      <c r="A36" s="67"/>
      <c r="B36" s="68"/>
      <c r="C36" s="69"/>
      <c r="D36" s="923" t="s">
        <v>1</v>
      </c>
      <c r="E36" s="924"/>
      <c r="F36" s="924"/>
      <c r="G36" s="924"/>
      <c r="H36" s="925"/>
      <c r="I36" s="214">
        <f t="shared" ref="I36:Z36" si="0">SUM(I7:I35)</f>
        <v>654600</v>
      </c>
      <c r="J36" s="247">
        <f t="shared" si="0"/>
        <v>136830</v>
      </c>
      <c r="K36" s="248">
        <f t="shared" si="0"/>
        <v>38900</v>
      </c>
      <c r="L36" s="368">
        <f t="shared" si="0"/>
        <v>374640</v>
      </c>
      <c r="M36" s="350">
        <f t="shared" si="0"/>
        <v>0</v>
      </c>
      <c r="N36" s="351">
        <f t="shared" si="0"/>
        <v>230560</v>
      </c>
      <c r="O36" s="353">
        <f t="shared" si="0"/>
        <v>34120</v>
      </c>
      <c r="P36" s="248">
        <f t="shared" si="0"/>
        <v>109960</v>
      </c>
      <c r="Q36" s="851">
        <f t="shared" si="0"/>
        <v>35035</v>
      </c>
      <c r="R36" s="352">
        <f t="shared" si="0"/>
        <v>9760</v>
      </c>
      <c r="S36" s="248">
        <f t="shared" si="0"/>
        <v>24035</v>
      </c>
      <c r="T36" s="851">
        <f t="shared" si="0"/>
        <v>8000</v>
      </c>
      <c r="U36" s="353">
        <f t="shared" si="0"/>
        <v>4000</v>
      </c>
      <c r="V36" s="248">
        <f t="shared" si="0"/>
        <v>3000</v>
      </c>
      <c r="W36" s="851">
        <f t="shared" si="0"/>
        <v>4000</v>
      </c>
      <c r="X36" s="353">
        <f t="shared" si="0"/>
        <v>4000</v>
      </c>
      <c r="Y36" s="248">
        <f t="shared" si="0"/>
        <v>2000</v>
      </c>
      <c r="Z36" s="214">
        <f t="shared" si="0"/>
        <v>26400</v>
      </c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</row>
    <row r="37" spans="1:68" s="30" customFormat="1" ht="7.5" customHeight="1" x14ac:dyDescent="0.25">
      <c r="A37" s="47"/>
      <c r="B37" s="47"/>
      <c r="C37" s="47"/>
      <c r="D37" s="53"/>
      <c r="E37" s="53"/>
      <c r="F37" s="53"/>
      <c r="G37" s="53"/>
      <c r="H37" s="53"/>
      <c r="I37" s="61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852"/>
      <c r="U37" s="54"/>
      <c r="V37" s="54"/>
      <c r="W37" s="62"/>
      <c r="X37" s="62"/>
      <c r="Y37" s="62"/>
      <c r="Z37" s="62"/>
    </row>
    <row r="41" spans="1:68" s="175" customFormat="1" ht="18.600000000000001" customHeight="1" x14ac:dyDescent="0.25">
      <c r="A41" s="47"/>
      <c r="B41" s="47"/>
      <c r="C41" s="47"/>
      <c r="D41" s="171"/>
      <c r="E41" s="171"/>
      <c r="F41" s="171"/>
      <c r="G41" s="171"/>
      <c r="H41" s="171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65" t="s">
        <v>68</v>
      </c>
      <c r="AA41" s="136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</row>
    <row r="42" spans="1:68" ht="24.75" customHeight="1" x14ac:dyDescent="0.25">
      <c r="A42" s="5"/>
      <c r="D42" s="63" t="s">
        <v>44</v>
      </c>
      <c r="E42" s="64" t="s">
        <v>45</v>
      </c>
      <c r="F42" s="65"/>
      <c r="G42" s="65"/>
      <c r="H42" s="65"/>
      <c r="I42" s="65"/>
      <c r="J42" s="65"/>
      <c r="K42" s="65"/>
      <c r="L42" s="65"/>
      <c r="M42" s="14"/>
      <c r="N42" s="14"/>
      <c r="O42" s="14"/>
      <c r="P42" s="1"/>
      <c r="Z42" s="4" t="s">
        <v>26</v>
      </c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</row>
    <row r="43" spans="1:68" ht="15" customHeight="1" thickBot="1" x14ac:dyDescent="0.25">
      <c r="A43" s="892" t="s">
        <v>112</v>
      </c>
      <c r="B43" s="893"/>
      <c r="C43" s="894"/>
      <c r="I43" s="6" t="s">
        <v>2</v>
      </c>
      <c r="J43" s="6" t="s">
        <v>3</v>
      </c>
      <c r="K43" s="6" t="s">
        <v>4</v>
      </c>
      <c r="L43" s="6" t="s">
        <v>5</v>
      </c>
      <c r="M43" s="6" t="s">
        <v>6</v>
      </c>
      <c r="N43" s="6" t="s">
        <v>7</v>
      </c>
      <c r="O43" s="7" t="s">
        <v>118</v>
      </c>
      <c r="P43" s="7" t="s">
        <v>8</v>
      </c>
      <c r="Q43" s="7" t="s">
        <v>9</v>
      </c>
      <c r="R43" s="7" t="s">
        <v>10</v>
      </c>
      <c r="S43" s="7" t="s">
        <v>119</v>
      </c>
      <c r="T43" s="7" t="s">
        <v>11</v>
      </c>
      <c r="U43" s="7" t="s">
        <v>14</v>
      </c>
      <c r="V43" s="7" t="s">
        <v>19</v>
      </c>
      <c r="W43" s="7" t="s">
        <v>120</v>
      </c>
      <c r="X43" s="6" t="s">
        <v>30</v>
      </c>
      <c r="Y43" s="6" t="s">
        <v>31</v>
      </c>
      <c r="Z43" s="6" t="s">
        <v>32</v>
      </c>
    </row>
    <row r="44" spans="1:68" ht="15.75" customHeight="1" thickBot="1" x14ac:dyDescent="0.25">
      <c r="A44" s="895"/>
      <c r="B44" s="896"/>
      <c r="C44" s="897"/>
      <c r="D44" s="911" t="s">
        <v>0</v>
      </c>
      <c r="E44" s="929" t="s">
        <v>34</v>
      </c>
      <c r="F44" s="932" t="s">
        <v>35</v>
      </c>
      <c r="G44" s="935" t="s">
        <v>36</v>
      </c>
      <c r="H44" s="936"/>
      <c r="I44" s="908" t="s">
        <v>27</v>
      </c>
      <c r="J44" s="27" t="s">
        <v>33</v>
      </c>
      <c r="K44" s="27" t="s">
        <v>13</v>
      </c>
      <c r="L44" s="263" t="s">
        <v>12</v>
      </c>
      <c r="M44" s="916" t="s">
        <v>126</v>
      </c>
      <c r="N44" s="917"/>
      <c r="O44" s="917"/>
      <c r="P44" s="918"/>
      <c r="Q44" s="878" t="s">
        <v>127</v>
      </c>
      <c r="R44" s="879"/>
      <c r="S44" s="879"/>
      <c r="T44" s="879"/>
      <c r="U44" s="879"/>
      <c r="V44" s="879"/>
      <c r="W44" s="879"/>
      <c r="X44" s="879"/>
      <c r="Y44" s="879"/>
      <c r="Z44" s="868" t="s">
        <v>135</v>
      </c>
    </row>
    <row r="45" spans="1:68" ht="15.75" customHeight="1" x14ac:dyDescent="0.2">
      <c r="A45" s="898" t="s">
        <v>39</v>
      </c>
      <c r="B45" s="900" t="s">
        <v>40</v>
      </c>
      <c r="C45" s="902" t="s">
        <v>41</v>
      </c>
      <c r="D45" s="912"/>
      <c r="E45" s="930"/>
      <c r="F45" s="933"/>
      <c r="G45" s="937" t="s">
        <v>37</v>
      </c>
      <c r="H45" s="914" t="s">
        <v>38</v>
      </c>
      <c r="I45" s="909"/>
      <c r="J45" s="904" t="s">
        <v>131</v>
      </c>
      <c r="K45" s="904" t="s">
        <v>133</v>
      </c>
      <c r="L45" s="927" t="s">
        <v>134</v>
      </c>
      <c r="M45" s="939" t="s">
        <v>125</v>
      </c>
      <c r="N45" s="921" t="s">
        <v>43</v>
      </c>
      <c r="O45" s="883" t="s">
        <v>21</v>
      </c>
      <c r="P45" s="885" t="s">
        <v>22</v>
      </c>
      <c r="Q45" s="875" t="s">
        <v>114</v>
      </c>
      <c r="R45" s="876"/>
      <c r="S45" s="880"/>
      <c r="T45" s="875" t="s">
        <v>117</v>
      </c>
      <c r="U45" s="876"/>
      <c r="V45" s="877"/>
      <c r="W45" s="876" t="s">
        <v>128</v>
      </c>
      <c r="X45" s="876"/>
      <c r="Y45" s="940"/>
      <c r="Z45" s="906"/>
    </row>
    <row r="46" spans="1:68" ht="39" customHeight="1" thickBot="1" x14ac:dyDescent="0.25">
      <c r="A46" s="899"/>
      <c r="B46" s="901"/>
      <c r="C46" s="903"/>
      <c r="D46" s="913"/>
      <c r="E46" s="931"/>
      <c r="F46" s="934"/>
      <c r="G46" s="938"/>
      <c r="H46" s="915"/>
      <c r="I46" s="910"/>
      <c r="J46" s="905"/>
      <c r="K46" s="905"/>
      <c r="L46" s="928"/>
      <c r="M46" s="920"/>
      <c r="N46" s="922"/>
      <c r="O46" s="884"/>
      <c r="P46" s="886"/>
      <c r="Q46" s="539" t="s">
        <v>20</v>
      </c>
      <c r="R46" s="26" t="s">
        <v>28</v>
      </c>
      <c r="S46" s="15" t="s">
        <v>29</v>
      </c>
      <c r="T46" s="537" t="s">
        <v>20</v>
      </c>
      <c r="U46" s="26" t="s">
        <v>28</v>
      </c>
      <c r="V46" s="15" t="s">
        <v>29</v>
      </c>
      <c r="W46" s="537" t="s">
        <v>20</v>
      </c>
      <c r="X46" s="26" t="s">
        <v>28</v>
      </c>
      <c r="Y46" s="15" t="s">
        <v>29</v>
      </c>
      <c r="Z46" s="907"/>
    </row>
    <row r="47" spans="1:68" s="29" customFormat="1" ht="24.75" customHeight="1" x14ac:dyDescent="0.25">
      <c r="A47" s="40"/>
      <c r="B47" s="41"/>
      <c r="C47" s="51"/>
      <c r="D47" s="371" t="s">
        <v>165</v>
      </c>
      <c r="E47" s="372" t="s">
        <v>137</v>
      </c>
      <c r="F47" s="356" t="s">
        <v>137</v>
      </c>
      <c r="G47" s="359">
        <v>2019</v>
      </c>
      <c r="H47" s="360">
        <v>2019</v>
      </c>
      <c r="I47" s="80">
        <v>6000</v>
      </c>
      <c r="J47" s="79">
        <v>0</v>
      </c>
      <c r="K47" s="126">
        <v>0</v>
      </c>
      <c r="L47" s="331">
        <v>0</v>
      </c>
      <c r="M47" s="251">
        <v>0</v>
      </c>
      <c r="N47" s="252">
        <v>0</v>
      </c>
      <c r="O47" s="98">
        <v>0</v>
      </c>
      <c r="P47" s="126">
        <v>0</v>
      </c>
      <c r="Q47" s="225">
        <v>3000</v>
      </c>
      <c r="R47" s="98">
        <v>0</v>
      </c>
      <c r="S47" s="126">
        <v>3000</v>
      </c>
      <c r="T47" s="225">
        <v>0</v>
      </c>
      <c r="U47" s="98">
        <v>0</v>
      </c>
      <c r="V47" s="126">
        <v>0</v>
      </c>
      <c r="W47" s="225">
        <v>0</v>
      </c>
      <c r="X47" s="98">
        <v>0</v>
      </c>
      <c r="Y47" s="126">
        <v>0</v>
      </c>
      <c r="Z47" s="80">
        <v>0</v>
      </c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</row>
    <row r="48" spans="1:68" s="29" customFormat="1" ht="24.75" customHeight="1" thickBot="1" x14ac:dyDescent="0.3">
      <c r="A48" s="40"/>
      <c r="B48" s="41"/>
      <c r="C48" s="51"/>
      <c r="D48" s="374" t="s">
        <v>166</v>
      </c>
      <c r="E48" s="161" t="s">
        <v>137</v>
      </c>
      <c r="F48" s="153" t="s">
        <v>137</v>
      </c>
      <c r="G48" s="218">
        <v>2018</v>
      </c>
      <c r="H48" s="370">
        <v>2018</v>
      </c>
      <c r="I48" s="330">
        <v>7000</v>
      </c>
      <c r="J48" s="320">
        <v>0</v>
      </c>
      <c r="K48" s="324">
        <v>0</v>
      </c>
      <c r="L48" s="319">
        <v>7000</v>
      </c>
      <c r="M48" s="348">
        <v>0</v>
      </c>
      <c r="N48" s="322">
        <v>1400</v>
      </c>
      <c r="O48" s="323">
        <v>4200</v>
      </c>
      <c r="P48" s="324">
        <v>1400</v>
      </c>
      <c r="Q48" s="227">
        <v>0</v>
      </c>
      <c r="R48" s="323">
        <v>0</v>
      </c>
      <c r="S48" s="324">
        <v>0</v>
      </c>
      <c r="T48" s="227">
        <v>0</v>
      </c>
      <c r="U48" s="323">
        <v>0</v>
      </c>
      <c r="V48" s="324">
        <v>0</v>
      </c>
      <c r="W48" s="227">
        <v>0</v>
      </c>
      <c r="X48" s="323">
        <v>0</v>
      </c>
      <c r="Y48" s="324">
        <v>0</v>
      </c>
      <c r="Z48" s="330">
        <v>0</v>
      </c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</row>
    <row r="49" spans="1:68" s="30" customFormat="1" ht="23.1" customHeight="1" thickBot="1" x14ac:dyDescent="0.3">
      <c r="A49" s="42"/>
      <c r="B49" s="43"/>
      <c r="C49" s="52"/>
      <c r="D49" s="923" t="s">
        <v>1</v>
      </c>
      <c r="E49" s="924"/>
      <c r="F49" s="924"/>
      <c r="G49" s="924"/>
      <c r="H49" s="925"/>
      <c r="I49" s="192">
        <f t="shared" ref="I49:Z49" si="1">SUM(I47:I48)+I36</f>
        <v>667600</v>
      </c>
      <c r="J49" s="349">
        <f t="shared" si="1"/>
        <v>136830</v>
      </c>
      <c r="K49" s="248">
        <f t="shared" si="1"/>
        <v>38900</v>
      </c>
      <c r="L49" s="328">
        <f t="shared" si="1"/>
        <v>381640</v>
      </c>
      <c r="M49" s="351">
        <f t="shared" si="1"/>
        <v>0</v>
      </c>
      <c r="N49" s="373">
        <f t="shared" si="1"/>
        <v>231960</v>
      </c>
      <c r="O49" s="352">
        <f t="shared" si="1"/>
        <v>38320</v>
      </c>
      <c r="P49" s="248">
        <f t="shared" si="1"/>
        <v>111360</v>
      </c>
      <c r="Q49" s="853">
        <f t="shared" si="1"/>
        <v>38035</v>
      </c>
      <c r="R49" s="352">
        <f t="shared" si="1"/>
        <v>9760</v>
      </c>
      <c r="S49" s="353">
        <f t="shared" si="1"/>
        <v>27035</v>
      </c>
      <c r="T49" s="851">
        <f t="shared" si="1"/>
        <v>8000</v>
      </c>
      <c r="U49" s="353">
        <f t="shared" si="1"/>
        <v>4000</v>
      </c>
      <c r="V49" s="248">
        <f t="shared" si="1"/>
        <v>3000</v>
      </c>
      <c r="W49" s="853">
        <f t="shared" si="1"/>
        <v>4000</v>
      </c>
      <c r="X49" s="352">
        <f t="shared" si="1"/>
        <v>4000</v>
      </c>
      <c r="Y49" s="248">
        <f t="shared" si="1"/>
        <v>2000</v>
      </c>
      <c r="Z49" s="214">
        <f t="shared" si="1"/>
        <v>26400</v>
      </c>
      <c r="AA49" s="127"/>
      <c r="AB49" s="127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</row>
    <row r="50" spans="1:68" s="30" customFormat="1" ht="7.5" customHeight="1" thickBot="1" x14ac:dyDescent="0.3">
      <c r="A50" s="47"/>
      <c r="B50" s="47"/>
      <c r="C50" s="47"/>
      <c r="D50" s="53"/>
      <c r="E50" s="53"/>
      <c r="F50" s="53"/>
      <c r="G50" s="53"/>
      <c r="H50" s="53"/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62"/>
      <c r="X50" s="62"/>
      <c r="Y50" s="62"/>
      <c r="Z50" s="62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</row>
    <row r="51" spans="1:68" s="3" customFormat="1" ht="15.95" customHeight="1" x14ac:dyDescent="0.25">
      <c r="A51" s="47"/>
      <c r="B51" s="47"/>
      <c r="C51" s="47"/>
      <c r="D51" s="24" t="s">
        <v>23</v>
      </c>
      <c r="E51" s="55"/>
      <c r="F51" s="55"/>
      <c r="G51" s="55"/>
      <c r="H51" s="55"/>
      <c r="I51" s="9" t="s">
        <v>15</v>
      </c>
      <c r="J51" s="60" t="s">
        <v>42</v>
      </c>
      <c r="K51" s="16" t="s">
        <v>24</v>
      </c>
      <c r="L51" s="16"/>
      <c r="M51" s="16" t="s">
        <v>122</v>
      </c>
      <c r="N51" s="60"/>
      <c r="O51" s="18"/>
      <c r="P51" s="18"/>
      <c r="Q51" s="18"/>
      <c r="R51" s="18"/>
      <c r="S51" s="18"/>
      <c r="T51" s="18"/>
      <c r="U51" s="18"/>
      <c r="V51" s="18"/>
      <c r="W51" s="179"/>
      <c r="X51" s="174"/>
      <c r="Y51" s="180"/>
      <c r="Z51" s="162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68" s="3" customFormat="1" ht="15.95" customHeight="1" x14ac:dyDescent="0.25">
      <c r="A52" s="181"/>
      <c r="B52" s="181"/>
      <c r="C52" s="181"/>
      <c r="D52" s="12"/>
      <c r="E52" s="56"/>
      <c r="F52" s="56"/>
      <c r="G52" s="56"/>
      <c r="H52" s="56"/>
      <c r="I52" s="11" t="s">
        <v>16</v>
      </c>
      <c r="J52" s="19" t="s">
        <v>42</v>
      </c>
      <c r="K52" s="17" t="s">
        <v>25</v>
      </c>
      <c r="L52" s="17"/>
      <c r="M52" s="17" t="s">
        <v>121</v>
      </c>
      <c r="N52" s="19"/>
      <c r="O52" s="20"/>
      <c r="P52" s="20"/>
      <c r="Q52" s="20"/>
      <c r="R52" s="20"/>
      <c r="S52" s="20"/>
      <c r="T52" s="20"/>
      <c r="U52" s="20"/>
      <c r="V52" s="20"/>
      <c r="W52" s="182"/>
      <c r="X52" s="180"/>
      <c r="Y52" s="180"/>
      <c r="Z52" s="16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68" s="2" customFormat="1" ht="15.95" customHeight="1" x14ac:dyDescent="0.25">
      <c r="A53" s="44"/>
      <c r="B53" s="45"/>
      <c r="C53" s="46"/>
      <c r="D53" s="57"/>
      <c r="E53" s="38"/>
      <c r="F53" s="38"/>
      <c r="G53" s="38"/>
      <c r="H53" s="38"/>
      <c r="I53" s="11" t="s">
        <v>17</v>
      </c>
      <c r="J53" s="19" t="s">
        <v>42</v>
      </c>
      <c r="K53" s="20" t="s">
        <v>567</v>
      </c>
      <c r="L53" s="17"/>
      <c r="M53" s="19"/>
      <c r="N53" s="19"/>
      <c r="O53" s="20"/>
      <c r="P53" s="56"/>
      <c r="Q53" s="56"/>
      <c r="R53" s="56"/>
      <c r="S53" s="56"/>
      <c r="T53" s="56"/>
      <c r="U53" s="56"/>
      <c r="V53" s="56"/>
      <c r="W53" s="58"/>
      <c r="X53" s="8"/>
      <c r="Z53" s="162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68" s="2" customFormat="1" ht="15.95" customHeight="1" thickBot="1" x14ac:dyDescent="0.3">
      <c r="A54" s="3"/>
      <c r="B54" s="45"/>
      <c r="C54" s="46"/>
      <c r="D54" s="59"/>
      <c r="E54" s="31"/>
      <c r="F54" s="31"/>
      <c r="G54" s="31"/>
      <c r="H54" s="31"/>
      <c r="I54" s="10" t="s">
        <v>18</v>
      </c>
      <c r="J54" s="21" t="s">
        <v>42</v>
      </c>
      <c r="K54" s="22" t="s">
        <v>568</v>
      </c>
      <c r="L54" s="23"/>
      <c r="M54" s="21"/>
      <c r="N54" s="21"/>
      <c r="O54" s="22"/>
      <c r="P54" s="25"/>
      <c r="Q54" s="25"/>
      <c r="R54" s="25"/>
      <c r="S54" s="25"/>
      <c r="T54" s="25"/>
      <c r="U54" s="25"/>
      <c r="V54" s="25"/>
      <c r="W54" s="13"/>
      <c r="Z54" s="162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</sheetData>
  <mergeCells count="50">
    <mergeCell ref="Q45:S45"/>
    <mergeCell ref="T45:V45"/>
    <mergeCell ref="W45:Y45"/>
    <mergeCell ref="D49:H49"/>
    <mergeCell ref="I44:I46"/>
    <mergeCell ref="M44:P44"/>
    <mergeCell ref="Q44:Y44"/>
    <mergeCell ref="F44:F46"/>
    <mergeCell ref="G44:H44"/>
    <mergeCell ref="Z44:Z46"/>
    <mergeCell ref="A45:A46"/>
    <mergeCell ref="B45:B46"/>
    <mergeCell ref="C45:C46"/>
    <mergeCell ref="G45:G46"/>
    <mergeCell ref="H45:H46"/>
    <mergeCell ref="J45:J46"/>
    <mergeCell ref="K45:K46"/>
    <mergeCell ref="L45:L46"/>
    <mergeCell ref="M45:M46"/>
    <mergeCell ref="N45:N46"/>
    <mergeCell ref="O45:O46"/>
    <mergeCell ref="P45:P46"/>
    <mergeCell ref="A43:C44"/>
    <mergeCell ref="D44:D46"/>
    <mergeCell ref="E44:E46"/>
    <mergeCell ref="D36:H36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105"/>
  <sheetViews>
    <sheetView topLeftCell="A71" zoomScale="60" zoomScaleNormal="60" workbookViewId="0">
      <selection activeCell="D1" sqref="D1:Z105"/>
    </sheetView>
  </sheetViews>
  <sheetFormatPr defaultRowHeight="12.75" x14ac:dyDescent="0.2"/>
  <cols>
    <col min="1" max="3" width="6.7109375" style="30" customWidth="1"/>
    <col min="4" max="4" width="46.7109375" style="30" customWidth="1"/>
    <col min="5" max="6" width="4.28515625" style="30" customWidth="1"/>
    <col min="7" max="8" width="4.85546875" style="30" customWidth="1"/>
    <col min="9" max="9" width="13.5703125" style="30" customWidth="1"/>
    <col min="10" max="26" width="10.7109375" style="30" customWidth="1"/>
    <col min="27" max="16384" width="9.140625" style="30"/>
  </cols>
  <sheetData>
    <row r="1" spans="1:27" ht="15.75" customHeight="1" x14ac:dyDescent="0.25">
      <c r="Z1" s="65" t="s">
        <v>69</v>
      </c>
    </row>
    <row r="2" spans="1:27" ht="24.75" customHeight="1" x14ac:dyDescent="0.25">
      <c r="A2" s="601"/>
      <c r="D2" s="602" t="s">
        <v>44</v>
      </c>
      <c r="E2" s="603" t="s">
        <v>49</v>
      </c>
      <c r="F2" s="65"/>
      <c r="G2" s="65"/>
      <c r="H2" s="65"/>
      <c r="I2" s="65"/>
      <c r="J2" s="65"/>
      <c r="K2" s="65"/>
      <c r="L2" s="65"/>
      <c r="M2" s="273"/>
      <c r="N2" s="273"/>
      <c r="O2" s="273"/>
      <c r="P2" s="604"/>
      <c r="Z2" s="605" t="s">
        <v>26</v>
      </c>
    </row>
    <row r="3" spans="1:27" ht="15" customHeight="1" thickBot="1" x14ac:dyDescent="0.25">
      <c r="A3" s="892" t="s">
        <v>112</v>
      </c>
      <c r="B3" s="893"/>
      <c r="C3" s="894"/>
      <c r="I3" s="606" t="s">
        <v>2</v>
      </c>
      <c r="J3" s="606" t="s">
        <v>3</v>
      </c>
      <c r="K3" s="606" t="s">
        <v>4</v>
      </c>
      <c r="L3" s="606" t="s">
        <v>5</v>
      </c>
      <c r="M3" s="606" t="s">
        <v>6</v>
      </c>
      <c r="N3" s="606" t="s">
        <v>7</v>
      </c>
      <c r="O3" s="607" t="s">
        <v>118</v>
      </c>
      <c r="P3" s="607" t="s">
        <v>8</v>
      </c>
      <c r="Q3" s="607" t="s">
        <v>9</v>
      </c>
      <c r="R3" s="607" t="s">
        <v>10</v>
      </c>
      <c r="S3" s="607" t="s">
        <v>119</v>
      </c>
      <c r="T3" s="607" t="s">
        <v>11</v>
      </c>
      <c r="U3" s="607" t="s">
        <v>14</v>
      </c>
      <c r="V3" s="607" t="s">
        <v>19</v>
      </c>
      <c r="W3" s="607" t="s">
        <v>120</v>
      </c>
      <c r="X3" s="606" t="s">
        <v>30</v>
      </c>
      <c r="Y3" s="606" t="s">
        <v>31</v>
      </c>
      <c r="Z3" s="606" t="s">
        <v>32</v>
      </c>
    </row>
    <row r="4" spans="1:27" ht="15.75" customHeight="1" thickBot="1" x14ac:dyDescent="0.25">
      <c r="A4" s="895"/>
      <c r="B4" s="896"/>
      <c r="C4" s="897"/>
      <c r="D4" s="949" t="s">
        <v>0</v>
      </c>
      <c r="E4" s="952" t="s">
        <v>34</v>
      </c>
      <c r="F4" s="953" t="s">
        <v>35</v>
      </c>
      <c r="G4" s="955" t="s">
        <v>36</v>
      </c>
      <c r="H4" s="936"/>
      <c r="I4" s="960" t="s">
        <v>27</v>
      </c>
      <c r="J4" s="608" t="s">
        <v>33</v>
      </c>
      <c r="K4" s="608" t="s">
        <v>13</v>
      </c>
      <c r="L4" s="609" t="s">
        <v>12</v>
      </c>
      <c r="M4" s="968" t="s">
        <v>126</v>
      </c>
      <c r="N4" s="969"/>
      <c r="O4" s="969"/>
      <c r="P4" s="970"/>
      <c r="Q4" s="963" t="s">
        <v>127</v>
      </c>
      <c r="R4" s="964"/>
      <c r="S4" s="964"/>
      <c r="T4" s="964"/>
      <c r="U4" s="964"/>
      <c r="V4" s="964"/>
      <c r="W4" s="964"/>
      <c r="X4" s="964"/>
      <c r="Y4" s="964"/>
      <c r="Z4" s="957" t="s">
        <v>558</v>
      </c>
    </row>
    <row r="5" spans="1:27" ht="15.75" customHeight="1" x14ac:dyDescent="0.2">
      <c r="A5" s="941" t="s">
        <v>39</v>
      </c>
      <c r="B5" s="943" t="s">
        <v>40</v>
      </c>
      <c r="C5" s="945" t="s">
        <v>41</v>
      </c>
      <c r="D5" s="950"/>
      <c r="E5" s="930"/>
      <c r="F5" s="933"/>
      <c r="G5" s="956" t="s">
        <v>37</v>
      </c>
      <c r="H5" s="954" t="s">
        <v>38</v>
      </c>
      <c r="I5" s="909"/>
      <c r="J5" s="947" t="s">
        <v>559</v>
      </c>
      <c r="K5" s="947" t="s">
        <v>560</v>
      </c>
      <c r="L5" s="965" t="s">
        <v>561</v>
      </c>
      <c r="M5" s="971" t="s">
        <v>562</v>
      </c>
      <c r="N5" s="973" t="s">
        <v>43</v>
      </c>
      <c r="O5" s="974" t="s">
        <v>21</v>
      </c>
      <c r="P5" s="975" t="s">
        <v>22</v>
      </c>
      <c r="Q5" s="961" t="s">
        <v>114</v>
      </c>
      <c r="R5" s="962"/>
      <c r="S5" s="967"/>
      <c r="T5" s="961" t="s">
        <v>117</v>
      </c>
      <c r="U5" s="962"/>
      <c r="V5" s="877"/>
      <c r="W5" s="962" t="s">
        <v>128</v>
      </c>
      <c r="X5" s="962"/>
      <c r="Y5" s="940"/>
      <c r="Z5" s="958"/>
    </row>
    <row r="6" spans="1:27" ht="39" customHeight="1" thickBot="1" x14ac:dyDescent="0.25">
      <c r="A6" s="942"/>
      <c r="B6" s="944"/>
      <c r="C6" s="946"/>
      <c r="D6" s="951"/>
      <c r="E6" s="931"/>
      <c r="F6" s="934"/>
      <c r="G6" s="938"/>
      <c r="H6" s="915"/>
      <c r="I6" s="910"/>
      <c r="J6" s="948"/>
      <c r="K6" s="948"/>
      <c r="L6" s="966"/>
      <c r="M6" s="972"/>
      <c r="N6" s="922"/>
      <c r="O6" s="884"/>
      <c r="P6" s="886"/>
      <c r="Q6" s="655" t="s">
        <v>20</v>
      </c>
      <c r="R6" s="610" t="s">
        <v>28</v>
      </c>
      <c r="S6" s="611" t="s">
        <v>29</v>
      </c>
      <c r="T6" s="655" t="s">
        <v>20</v>
      </c>
      <c r="U6" s="610" t="s">
        <v>28</v>
      </c>
      <c r="V6" s="611" t="s">
        <v>29</v>
      </c>
      <c r="W6" s="655" t="s">
        <v>20</v>
      </c>
      <c r="X6" s="610" t="s">
        <v>28</v>
      </c>
      <c r="Y6" s="611" t="s">
        <v>29</v>
      </c>
      <c r="Z6" s="959"/>
    </row>
    <row r="7" spans="1:27" s="39" customFormat="1" ht="31.5" customHeight="1" x14ac:dyDescent="0.25">
      <c r="A7" s="612">
        <v>3612</v>
      </c>
      <c r="B7" s="613">
        <v>6121</v>
      </c>
      <c r="C7" s="614"/>
      <c r="D7" s="92" t="s">
        <v>479</v>
      </c>
      <c r="E7" s="615" t="s">
        <v>504</v>
      </c>
      <c r="F7" s="616" t="s">
        <v>504</v>
      </c>
      <c r="G7" s="617" t="s">
        <v>345</v>
      </c>
      <c r="H7" s="617" t="s">
        <v>345</v>
      </c>
      <c r="I7" s="618">
        <f>J7+K7+L7+Q7+R7+S7+T7+U7+V7+W7+X7+Y7+Z7</f>
        <v>3000</v>
      </c>
      <c r="J7" s="619">
        <v>0</v>
      </c>
      <c r="K7" s="190">
        <v>0</v>
      </c>
      <c r="L7" s="620">
        <f>SUM(M7:P7)</f>
        <v>3000</v>
      </c>
      <c r="M7" s="784">
        <v>0</v>
      </c>
      <c r="N7" s="785">
        <v>3000</v>
      </c>
      <c r="O7" s="242">
        <v>0</v>
      </c>
      <c r="P7" s="508">
        <v>0</v>
      </c>
      <c r="Q7" s="622">
        <v>0</v>
      </c>
      <c r="R7" s="242">
        <v>0</v>
      </c>
      <c r="S7" s="623">
        <v>0</v>
      </c>
      <c r="T7" s="534">
        <v>0</v>
      </c>
      <c r="U7" s="242">
        <v>0</v>
      </c>
      <c r="V7" s="337">
        <v>0</v>
      </c>
      <c r="W7" s="624">
        <v>0</v>
      </c>
      <c r="X7" s="242">
        <v>0</v>
      </c>
      <c r="Y7" s="337">
        <v>0</v>
      </c>
      <c r="Z7" s="625">
        <v>0</v>
      </c>
      <c r="AA7" s="562"/>
    </row>
    <row r="8" spans="1:27" s="39" customFormat="1" ht="31.5" customHeight="1" x14ac:dyDescent="0.25">
      <c r="A8" s="612">
        <v>3612</v>
      </c>
      <c r="B8" s="613">
        <v>6121</v>
      </c>
      <c r="C8" s="614"/>
      <c r="D8" s="92" t="s">
        <v>480</v>
      </c>
      <c r="E8" s="615" t="s">
        <v>504</v>
      </c>
      <c r="F8" s="616" t="s">
        <v>504</v>
      </c>
      <c r="G8" s="617" t="s">
        <v>345</v>
      </c>
      <c r="H8" s="617" t="s">
        <v>345</v>
      </c>
      <c r="I8" s="618">
        <v>4262</v>
      </c>
      <c r="J8" s="619">
        <v>0</v>
      </c>
      <c r="K8" s="190">
        <v>0</v>
      </c>
      <c r="L8" s="620">
        <f>SUM(M8:P8)</f>
        <v>4262</v>
      </c>
      <c r="M8" s="620">
        <v>0</v>
      </c>
      <c r="N8" s="786">
        <v>4262</v>
      </c>
      <c r="O8" s="189">
        <v>0</v>
      </c>
      <c r="P8" s="190">
        <v>0</v>
      </c>
      <c r="Q8" s="622">
        <v>0</v>
      </c>
      <c r="R8" s="242">
        <v>0</v>
      </c>
      <c r="S8" s="623">
        <v>0</v>
      </c>
      <c r="T8" s="534">
        <v>0</v>
      </c>
      <c r="U8" s="242">
        <v>0</v>
      </c>
      <c r="V8" s="337">
        <v>0</v>
      </c>
      <c r="W8" s="624">
        <v>0</v>
      </c>
      <c r="X8" s="242">
        <v>0</v>
      </c>
      <c r="Y8" s="337">
        <v>0</v>
      </c>
      <c r="Z8" s="625">
        <v>0</v>
      </c>
      <c r="AA8" s="562"/>
    </row>
    <row r="9" spans="1:27" s="39" customFormat="1" ht="31.5" customHeight="1" x14ac:dyDescent="0.25">
      <c r="A9" s="612">
        <v>3612</v>
      </c>
      <c r="B9" s="613">
        <v>6121</v>
      </c>
      <c r="C9" s="614"/>
      <c r="D9" s="92" t="s">
        <v>482</v>
      </c>
      <c r="E9" s="615" t="s">
        <v>504</v>
      </c>
      <c r="F9" s="616" t="s">
        <v>504</v>
      </c>
      <c r="G9" s="617" t="s">
        <v>345</v>
      </c>
      <c r="H9" s="617" t="s">
        <v>345</v>
      </c>
      <c r="I9" s="618">
        <v>3925</v>
      </c>
      <c r="J9" s="619">
        <v>0</v>
      </c>
      <c r="K9" s="190">
        <v>0</v>
      </c>
      <c r="L9" s="620">
        <f t="shared" ref="L9:L30" si="0">SUM(M9:P9)</f>
        <v>3925</v>
      </c>
      <c r="M9" s="620">
        <v>0</v>
      </c>
      <c r="N9" s="786">
        <v>3925</v>
      </c>
      <c r="O9" s="189">
        <v>0</v>
      </c>
      <c r="P9" s="190">
        <v>0</v>
      </c>
      <c r="Q9" s="622">
        <v>0</v>
      </c>
      <c r="R9" s="242">
        <v>0</v>
      </c>
      <c r="S9" s="623">
        <v>0</v>
      </c>
      <c r="T9" s="534">
        <v>0</v>
      </c>
      <c r="U9" s="242">
        <v>0</v>
      </c>
      <c r="V9" s="337">
        <v>0</v>
      </c>
      <c r="W9" s="624">
        <v>0</v>
      </c>
      <c r="X9" s="242">
        <v>0</v>
      </c>
      <c r="Y9" s="337">
        <v>0</v>
      </c>
      <c r="Z9" s="625">
        <v>0</v>
      </c>
      <c r="AA9" s="562"/>
    </row>
    <row r="10" spans="1:27" s="39" customFormat="1" ht="31.5" customHeight="1" x14ac:dyDescent="0.25">
      <c r="A10" s="612">
        <v>3612</v>
      </c>
      <c r="B10" s="613">
        <v>6121</v>
      </c>
      <c r="C10" s="614"/>
      <c r="D10" s="92" t="s">
        <v>483</v>
      </c>
      <c r="E10" s="615" t="s">
        <v>504</v>
      </c>
      <c r="F10" s="616" t="s">
        <v>504</v>
      </c>
      <c r="G10" s="617" t="s">
        <v>345</v>
      </c>
      <c r="H10" s="617" t="s">
        <v>345</v>
      </c>
      <c r="I10" s="618">
        <v>4262</v>
      </c>
      <c r="J10" s="619">
        <v>0</v>
      </c>
      <c r="K10" s="190">
        <v>0</v>
      </c>
      <c r="L10" s="620">
        <f t="shared" si="0"/>
        <v>4262</v>
      </c>
      <c r="M10" s="620">
        <v>0</v>
      </c>
      <c r="N10" s="786">
        <v>4262</v>
      </c>
      <c r="O10" s="189">
        <v>0</v>
      </c>
      <c r="P10" s="190">
        <v>0</v>
      </c>
      <c r="Q10" s="622">
        <v>0</v>
      </c>
      <c r="R10" s="242">
        <v>0</v>
      </c>
      <c r="S10" s="623">
        <v>0</v>
      </c>
      <c r="T10" s="534">
        <v>0</v>
      </c>
      <c r="U10" s="242">
        <v>0</v>
      </c>
      <c r="V10" s="337">
        <v>0</v>
      </c>
      <c r="W10" s="624">
        <v>0</v>
      </c>
      <c r="X10" s="242">
        <v>0</v>
      </c>
      <c r="Y10" s="337">
        <v>0</v>
      </c>
      <c r="Z10" s="625">
        <v>0</v>
      </c>
      <c r="AA10" s="562"/>
    </row>
    <row r="11" spans="1:27" s="39" customFormat="1" ht="31.5" customHeight="1" x14ac:dyDescent="0.25">
      <c r="A11" s="612">
        <v>3612</v>
      </c>
      <c r="B11" s="613">
        <v>6121</v>
      </c>
      <c r="C11" s="614"/>
      <c r="D11" s="92" t="s">
        <v>484</v>
      </c>
      <c r="E11" s="615" t="s">
        <v>504</v>
      </c>
      <c r="F11" s="616" t="s">
        <v>504</v>
      </c>
      <c r="G11" s="617" t="s">
        <v>345</v>
      </c>
      <c r="H11" s="617" t="s">
        <v>345</v>
      </c>
      <c r="I11" s="618">
        <v>7000</v>
      </c>
      <c r="J11" s="619">
        <v>0</v>
      </c>
      <c r="K11" s="190">
        <v>0</v>
      </c>
      <c r="L11" s="620">
        <f t="shared" si="0"/>
        <v>7000</v>
      </c>
      <c r="M11" s="620">
        <v>0</v>
      </c>
      <c r="N11" s="786">
        <v>7000</v>
      </c>
      <c r="O11" s="189">
        <v>0</v>
      </c>
      <c r="P11" s="190">
        <v>0</v>
      </c>
      <c r="Q11" s="622">
        <v>0</v>
      </c>
      <c r="R11" s="242">
        <v>0</v>
      </c>
      <c r="S11" s="623">
        <v>0</v>
      </c>
      <c r="T11" s="534">
        <v>0</v>
      </c>
      <c r="U11" s="242">
        <v>0</v>
      </c>
      <c r="V11" s="337">
        <v>0</v>
      </c>
      <c r="W11" s="624">
        <v>0</v>
      </c>
      <c r="X11" s="242">
        <v>0</v>
      </c>
      <c r="Y11" s="337">
        <v>0</v>
      </c>
      <c r="Z11" s="625">
        <v>0</v>
      </c>
      <c r="AA11" s="562"/>
    </row>
    <row r="12" spans="1:27" s="39" customFormat="1" ht="31.5" customHeight="1" x14ac:dyDescent="0.25">
      <c r="A12" s="612">
        <v>3612</v>
      </c>
      <c r="B12" s="613">
        <v>6121</v>
      </c>
      <c r="C12" s="614"/>
      <c r="D12" s="92" t="s">
        <v>485</v>
      </c>
      <c r="E12" s="615" t="s">
        <v>504</v>
      </c>
      <c r="F12" s="616" t="s">
        <v>504</v>
      </c>
      <c r="G12" s="617" t="s">
        <v>348</v>
      </c>
      <c r="H12" s="617" t="s">
        <v>348</v>
      </c>
      <c r="I12" s="618">
        <v>5800</v>
      </c>
      <c r="J12" s="619">
        <v>0</v>
      </c>
      <c r="K12" s="190">
        <v>0</v>
      </c>
      <c r="L12" s="620">
        <f t="shared" si="0"/>
        <v>0</v>
      </c>
      <c r="M12" s="620">
        <v>0</v>
      </c>
      <c r="N12" s="786">
        <v>0</v>
      </c>
      <c r="O12" s="189">
        <v>0</v>
      </c>
      <c r="P12" s="190">
        <v>0</v>
      </c>
      <c r="Q12" s="622">
        <v>5800</v>
      </c>
      <c r="R12" s="242">
        <v>0</v>
      </c>
      <c r="S12" s="623">
        <v>0</v>
      </c>
      <c r="T12" s="534">
        <v>0</v>
      </c>
      <c r="U12" s="242">
        <v>0</v>
      </c>
      <c r="V12" s="337">
        <v>0</v>
      </c>
      <c r="W12" s="624">
        <v>0</v>
      </c>
      <c r="X12" s="242">
        <v>0</v>
      </c>
      <c r="Y12" s="337">
        <v>0</v>
      </c>
      <c r="Z12" s="625">
        <v>0</v>
      </c>
      <c r="AA12" s="562"/>
    </row>
    <row r="13" spans="1:27" s="39" customFormat="1" ht="31.5" customHeight="1" x14ac:dyDescent="0.25">
      <c r="A13" s="612">
        <v>3612</v>
      </c>
      <c r="B13" s="613">
        <v>6121</v>
      </c>
      <c r="C13" s="614"/>
      <c r="D13" s="92" t="s">
        <v>486</v>
      </c>
      <c r="E13" s="615" t="s">
        <v>504</v>
      </c>
      <c r="F13" s="616" t="s">
        <v>504</v>
      </c>
      <c r="G13" s="617" t="s">
        <v>348</v>
      </c>
      <c r="H13" s="617" t="s">
        <v>348</v>
      </c>
      <c r="I13" s="618">
        <v>4300</v>
      </c>
      <c r="J13" s="619">
        <v>0</v>
      </c>
      <c r="K13" s="190">
        <v>0</v>
      </c>
      <c r="L13" s="620">
        <f t="shared" si="0"/>
        <v>0</v>
      </c>
      <c r="M13" s="620">
        <v>0</v>
      </c>
      <c r="N13" s="786">
        <v>0</v>
      </c>
      <c r="O13" s="189">
        <v>0</v>
      </c>
      <c r="P13" s="190">
        <v>0</v>
      </c>
      <c r="Q13" s="622">
        <v>4300</v>
      </c>
      <c r="R13" s="242">
        <v>0</v>
      </c>
      <c r="S13" s="623">
        <v>0</v>
      </c>
      <c r="T13" s="534">
        <v>0</v>
      </c>
      <c r="U13" s="242">
        <v>0</v>
      </c>
      <c r="V13" s="337">
        <v>0</v>
      </c>
      <c r="W13" s="624">
        <v>0</v>
      </c>
      <c r="X13" s="242">
        <v>0</v>
      </c>
      <c r="Y13" s="337">
        <v>0</v>
      </c>
      <c r="Z13" s="625">
        <v>0</v>
      </c>
      <c r="AA13" s="562"/>
    </row>
    <row r="14" spans="1:27" s="39" customFormat="1" ht="31.5" customHeight="1" x14ac:dyDescent="0.25">
      <c r="A14" s="612">
        <v>3612</v>
      </c>
      <c r="B14" s="613">
        <v>6121</v>
      </c>
      <c r="C14" s="614"/>
      <c r="D14" s="92" t="s">
        <v>487</v>
      </c>
      <c r="E14" s="615" t="s">
        <v>504</v>
      </c>
      <c r="F14" s="616" t="s">
        <v>504</v>
      </c>
      <c r="G14" s="617" t="s">
        <v>348</v>
      </c>
      <c r="H14" s="617" t="s">
        <v>348</v>
      </c>
      <c r="I14" s="618">
        <v>7600</v>
      </c>
      <c r="J14" s="619">
        <v>0</v>
      </c>
      <c r="K14" s="190">
        <v>0</v>
      </c>
      <c r="L14" s="620">
        <f t="shared" si="0"/>
        <v>0</v>
      </c>
      <c r="M14" s="620">
        <v>0</v>
      </c>
      <c r="N14" s="786">
        <v>0</v>
      </c>
      <c r="O14" s="189">
        <v>0</v>
      </c>
      <c r="P14" s="190">
        <v>0</v>
      </c>
      <c r="Q14" s="622">
        <v>7600</v>
      </c>
      <c r="R14" s="242">
        <v>0</v>
      </c>
      <c r="S14" s="623">
        <v>0</v>
      </c>
      <c r="T14" s="534">
        <v>0</v>
      </c>
      <c r="U14" s="242">
        <v>0</v>
      </c>
      <c r="V14" s="337">
        <v>0</v>
      </c>
      <c r="W14" s="624">
        <v>0</v>
      </c>
      <c r="X14" s="242">
        <v>0</v>
      </c>
      <c r="Y14" s="337">
        <v>0</v>
      </c>
      <c r="Z14" s="625">
        <v>0</v>
      </c>
      <c r="AA14" s="562"/>
    </row>
    <row r="15" spans="1:27" s="39" customFormat="1" ht="31.5" customHeight="1" x14ac:dyDescent="0.25">
      <c r="A15" s="612">
        <v>3612</v>
      </c>
      <c r="B15" s="613">
        <v>6121</v>
      </c>
      <c r="C15" s="614"/>
      <c r="D15" s="92" t="s">
        <v>488</v>
      </c>
      <c r="E15" s="615" t="s">
        <v>504</v>
      </c>
      <c r="F15" s="616" t="s">
        <v>504</v>
      </c>
      <c r="G15" s="617" t="s">
        <v>348</v>
      </c>
      <c r="H15" s="617" t="s">
        <v>348</v>
      </c>
      <c r="I15" s="618">
        <v>4688</v>
      </c>
      <c r="J15" s="619">
        <v>0</v>
      </c>
      <c r="K15" s="190">
        <v>0</v>
      </c>
      <c r="L15" s="620">
        <f t="shared" si="0"/>
        <v>0</v>
      </c>
      <c r="M15" s="620">
        <v>0</v>
      </c>
      <c r="N15" s="786">
        <v>0</v>
      </c>
      <c r="O15" s="189">
        <v>0</v>
      </c>
      <c r="P15" s="190">
        <v>0</v>
      </c>
      <c r="Q15" s="622">
        <v>4688</v>
      </c>
      <c r="R15" s="242">
        <v>0</v>
      </c>
      <c r="S15" s="623">
        <v>0</v>
      </c>
      <c r="T15" s="534">
        <v>0</v>
      </c>
      <c r="U15" s="242">
        <v>0</v>
      </c>
      <c r="V15" s="337">
        <v>0</v>
      </c>
      <c r="W15" s="624">
        <v>0</v>
      </c>
      <c r="X15" s="242">
        <v>0</v>
      </c>
      <c r="Y15" s="337">
        <v>0</v>
      </c>
      <c r="Z15" s="625">
        <v>0</v>
      </c>
      <c r="AA15" s="562"/>
    </row>
    <row r="16" spans="1:27" s="39" customFormat="1" ht="31.5" customHeight="1" x14ac:dyDescent="0.25">
      <c r="A16" s="612">
        <v>3612</v>
      </c>
      <c r="B16" s="613">
        <v>6121</v>
      </c>
      <c r="C16" s="614"/>
      <c r="D16" s="92" t="s">
        <v>489</v>
      </c>
      <c r="E16" s="615" t="s">
        <v>504</v>
      </c>
      <c r="F16" s="616" t="s">
        <v>504</v>
      </c>
      <c r="G16" s="617" t="s">
        <v>348</v>
      </c>
      <c r="H16" s="617" t="s">
        <v>348</v>
      </c>
      <c r="I16" s="618">
        <v>6600</v>
      </c>
      <c r="J16" s="619">
        <v>0</v>
      </c>
      <c r="K16" s="190">
        <v>0</v>
      </c>
      <c r="L16" s="620">
        <f t="shared" si="0"/>
        <v>0</v>
      </c>
      <c r="M16" s="620">
        <v>0</v>
      </c>
      <c r="N16" s="786">
        <v>0</v>
      </c>
      <c r="O16" s="189">
        <v>0</v>
      </c>
      <c r="P16" s="190">
        <v>0</v>
      </c>
      <c r="Q16" s="622">
        <v>6600</v>
      </c>
      <c r="R16" s="242">
        <v>0</v>
      </c>
      <c r="S16" s="623">
        <v>0</v>
      </c>
      <c r="T16" s="534">
        <v>0</v>
      </c>
      <c r="U16" s="242">
        <v>0</v>
      </c>
      <c r="V16" s="337">
        <v>0</v>
      </c>
      <c r="W16" s="624">
        <v>0</v>
      </c>
      <c r="X16" s="242">
        <v>0</v>
      </c>
      <c r="Y16" s="337">
        <v>0</v>
      </c>
      <c r="Z16" s="625">
        <v>0</v>
      </c>
      <c r="AA16" s="562"/>
    </row>
    <row r="17" spans="1:35" s="39" customFormat="1" ht="31.5" customHeight="1" x14ac:dyDescent="0.25">
      <c r="A17" s="612">
        <v>3612</v>
      </c>
      <c r="B17" s="613">
        <v>6121</v>
      </c>
      <c r="C17" s="614"/>
      <c r="D17" s="92" t="s">
        <v>490</v>
      </c>
      <c r="E17" s="615" t="s">
        <v>504</v>
      </c>
      <c r="F17" s="616" t="s">
        <v>504</v>
      </c>
      <c r="G17" s="617" t="s">
        <v>348</v>
      </c>
      <c r="H17" s="617" t="s">
        <v>348</v>
      </c>
      <c r="I17" s="618">
        <v>5200</v>
      </c>
      <c r="J17" s="619">
        <v>0</v>
      </c>
      <c r="K17" s="190">
        <v>0</v>
      </c>
      <c r="L17" s="620">
        <f t="shared" si="0"/>
        <v>0</v>
      </c>
      <c r="M17" s="620">
        <v>0</v>
      </c>
      <c r="N17" s="786">
        <v>0</v>
      </c>
      <c r="O17" s="189">
        <v>0</v>
      </c>
      <c r="P17" s="190">
        <v>0</v>
      </c>
      <c r="Q17" s="622">
        <v>5200</v>
      </c>
      <c r="R17" s="242">
        <v>0</v>
      </c>
      <c r="S17" s="623">
        <v>0</v>
      </c>
      <c r="T17" s="534">
        <v>0</v>
      </c>
      <c r="U17" s="242">
        <v>0</v>
      </c>
      <c r="V17" s="337">
        <v>0</v>
      </c>
      <c r="W17" s="624">
        <v>0</v>
      </c>
      <c r="X17" s="242">
        <v>0</v>
      </c>
      <c r="Y17" s="337">
        <v>0</v>
      </c>
      <c r="Z17" s="625">
        <v>0</v>
      </c>
      <c r="AA17" s="562"/>
    </row>
    <row r="18" spans="1:35" s="39" customFormat="1" ht="31.5" customHeight="1" x14ac:dyDescent="0.25">
      <c r="A18" s="612">
        <v>3612</v>
      </c>
      <c r="B18" s="613">
        <v>6121</v>
      </c>
      <c r="C18" s="614"/>
      <c r="D18" s="92" t="s">
        <v>491</v>
      </c>
      <c r="E18" s="615" t="s">
        <v>504</v>
      </c>
      <c r="F18" s="616" t="s">
        <v>504</v>
      </c>
      <c r="G18" s="617" t="s">
        <v>348</v>
      </c>
      <c r="H18" s="617" t="s">
        <v>348</v>
      </c>
      <c r="I18" s="618">
        <v>6400</v>
      </c>
      <c r="J18" s="619">
        <v>0</v>
      </c>
      <c r="K18" s="190">
        <v>0</v>
      </c>
      <c r="L18" s="620">
        <f t="shared" si="0"/>
        <v>0</v>
      </c>
      <c r="M18" s="620">
        <v>0</v>
      </c>
      <c r="N18" s="786">
        <v>0</v>
      </c>
      <c r="O18" s="189">
        <v>0</v>
      </c>
      <c r="P18" s="190">
        <v>0</v>
      </c>
      <c r="Q18" s="622">
        <v>6400</v>
      </c>
      <c r="R18" s="242">
        <v>0</v>
      </c>
      <c r="S18" s="623">
        <v>0</v>
      </c>
      <c r="T18" s="534">
        <v>0</v>
      </c>
      <c r="U18" s="242">
        <v>0</v>
      </c>
      <c r="V18" s="337">
        <v>0</v>
      </c>
      <c r="W18" s="624">
        <v>0</v>
      </c>
      <c r="X18" s="242">
        <v>0</v>
      </c>
      <c r="Y18" s="337">
        <v>0</v>
      </c>
      <c r="Z18" s="625">
        <v>0</v>
      </c>
      <c r="AA18" s="562"/>
    </row>
    <row r="19" spans="1:35" s="39" customFormat="1" ht="31.5" customHeight="1" x14ac:dyDescent="0.25">
      <c r="A19" s="612">
        <v>3612</v>
      </c>
      <c r="B19" s="613">
        <v>6121</v>
      </c>
      <c r="C19" s="614"/>
      <c r="D19" s="92" t="s">
        <v>492</v>
      </c>
      <c r="E19" s="615" t="s">
        <v>504</v>
      </c>
      <c r="F19" s="616" t="s">
        <v>504</v>
      </c>
      <c r="G19" s="617" t="s">
        <v>356</v>
      </c>
      <c r="H19" s="617" t="s">
        <v>356</v>
      </c>
      <c r="I19" s="618">
        <v>4200</v>
      </c>
      <c r="J19" s="619">
        <v>0</v>
      </c>
      <c r="K19" s="190">
        <v>0</v>
      </c>
      <c r="L19" s="620">
        <f t="shared" si="0"/>
        <v>0</v>
      </c>
      <c r="M19" s="620">
        <v>0</v>
      </c>
      <c r="N19" s="786">
        <v>0</v>
      </c>
      <c r="O19" s="189">
        <v>0</v>
      </c>
      <c r="P19" s="190">
        <v>0</v>
      </c>
      <c r="Q19" s="622">
        <v>0</v>
      </c>
      <c r="R19" s="242">
        <v>0</v>
      </c>
      <c r="S19" s="623">
        <v>0</v>
      </c>
      <c r="T19" s="624">
        <v>4200</v>
      </c>
      <c r="U19" s="242">
        <v>0</v>
      </c>
      <c r="V19" s="337">
        <v>0</v>
      </c>
      <c r="W19" s="624">
        <v>0</v>
      </c>
      <c r="X19" s="242">
        <v>0</v>
      </c>
      <c r="Y19" s="337">
        <v>0</v>
      </c>
      <c r="Z19" s="625">
        <v>0</v>
      </c>
      <c r="AA19" s="562"/>
    </row>
    <row r="20" spans="1:35" s="39" customFormat="1" ht="31.5" customHeight="1" x14ac:dyDescent="0.25">
      <c r="A20" s="612">
        <v>3612</v>
      </c>
      <c r="B20" s="613">
        <v>6121</v>
      </c>
      <c r="C20" s="614"/>
      <c r="D20" s="92" t="s">
        <v>493</v>
      </c>
      <c r="E20" s="615" t="s">
        <v>504</v>
      </c>
      <c r="F20" s="616" t="s">
        <v>504</v>
      </c>
      <c r="G20" s="617" t="s">
        <v>356</v>
      </c>
      <c r="H20" s="617" t="s">
        <v>356</v>
      </c>
      <c r="I20" s="618">
        <v>6700</v>
      </c>
      <c r="J20" s="619">
        <v>0</v>
      </c>
      <c r="K20" s="190">
        <v>0</v>
      </c>
      <c r="L20" s="620">
        <f t="shared" si="0"/>
        <v>0</v>
      </c>
      <c r="M20" s="620">
        <v>0</v>
      </c>
      <c r="N20" s="786">
        <v>0</v>
      </c>
      <c r="O20" s="189">
        <v>0</v>
      </c>
      <c r="P20" s="190">
        <v>0</v>
      </c>
      <c r="Q20" s="622">
        <v>0</v>
      </c>
      <c r="R20" s="242">
        <v>0</v>
      </c>
      <c r="S20" s="623">
        <v>0</v>
      </c>
      <c r="T20" s="624">
        <v>6700</v>
      </c>
      <c r="U20" s="242">
        <v>0</v>
      </c>
      <c r="V20" s="337">
        <v>0</v>
      </c>
      <c r="W20" s="624">
        <v>0</v>
      </c>
      <c r="X20" s="242">
        <v>0</v>
      </c>
      <c r="Y20" s="337">
        <v>0</v>
      </c>
      <c r="Z20" s="625">
        <v>0</v>
      </c>
      <c r="AA20" s="562"/>
    </row>
    <row r="21" spans="1:35" s="39" customFormat="1" ht="31.5" customHeight="1" x14ac:dyDescent="0.25">
      <c r="A21" s="612">
        <v>3612</v>
      </c>
      <c r="B21" s="613">
        <v>6121</v>
      </c>
      <c r="C21" s="614"/>
      <c r="D21" s="92" t="s">
        <v>494</v>
      </c>
      <c r="E21" s="615" t="s">
        <v>504</v>
      </c>
      <c r="F21" s="616" t="s">
        <v>504</v>
      </c>
      <c r="G21" s="617" t="s">
        <v>356</v>
      </c>
      <c r="H21" s="617" t="s">
        <v>356</v>
      </c>
      <c r="I21" s="618">
        <v>4200</v>
      </c>
      <c r="J21" s="619">
        <v>0</v>
      </c>
      <c r="K21" s="190">
        <v>0</v>
      </c>
      <c r="L21" s="620">
        <f t="shared" si="0"/>
        <v>0</v>
      </c>
      <c r="M21" s="620">
        <v>0</v>
      </c>
      <c r="N21" s="786">
        <v>0</v>
      </c>
      <c r="O21" s="189">
        <v>0</v>
      </c>
      <c r="P21" s="190">
        <v>0</v>
      </c>
      <c r="Q21" s="622">
        <v>0</v>
      </c>
      <c r="R21" s="242">
        <v>0</v>
      </c>
      <c r="S21" s="623">
        <v>0</v>
      </c>
      <c r="T21" s="624">
        <v>4200</v>
      </c>
      <c r="U21" s="242">
        <v>0</v>
      </c>
      <c r="V21" s="337">
        <v>0</v>
      </c>
      <c r="W21" s="624">
        <v>0</v>
      </c>
      <c r="X21" s="242">
        <v>0</v>
      </c>
      <c r="Y21" s="337">
        <v>0</v>
      </c>
      <c r="Z21" s="625">
        <v>0</v>
      </c>
      <c r="AA21" s="562"/>
    </row>
    <row r="22" spans="1:35" s="39" customFormat="1" ht="31.5" customHeight="1" x14ac:dyDescent="0.25">
      <c r="A22" s="612">
        <v>3612</v>
      </c>
      <c r="B22" s="613">
        <v>6121</v>
      </c>
      <c r="C22" s="614"/>
      <c r="D22" s="92" t="s">
        <v>495</v>
      </c>
      <c r="E22" s="615" t="s">
        <v>504</v>
      </c>
      <c r="F22" s="616" t="s">
        <v>504</v>
      </c>
      <c r="G22" s="617" t="s">
        <v>369</v>
      </c>
      <c r="H22" s="617" t="s">
        <v>369</v>
      </c>
      <c r="I22" s="618">
        <v>4200</v>
      </c>
      <c r="J22" s="619">
        <v>0</v>
      </c>
      <c r="K22" s="190">
        <v>0</v>
      </c>
      <c r="L22" s="620">
        <f t="shared" si="0"/>
        <v>0</v>
      </c>
      <c r="M22" s="620">
        <v>0</v>
      </c>
      <c r="N22" s="786">
        <v>0</v>
      </c>
      <c r="O22" s="189">
        <v>0</v>
      </c>
      <c r="P22" s="190">
        <v>0</v>
      </c>
      <c r="Q22" s="622">
        <v>0</v>
      </c>
      <c r="R22" s="242">
        <v>0</v>
      </c>
      <c r="S22" s="623">
        <v>0</v>
      </c>
      <c r="T22" s="534">
        <v>0</v>
      </c>
      <c r="U22" s="242">
        <v>0</v>
      </c>
      <c r="V22" s="337">
        <v>0</v>
      </c>
      <c r="W22" s="624">
        <v>4200</v>
      </c>
      <c r="X22" s="242">
        <v>0</v>
      </c>
      <c r="Y22" s="337">
        <v>0</v>
      </c>
      <c r="Z22" s="625">
        <v>0</v>
      </c>
      <c r="AA22" s="562"/>
    </row>
    <row r="23" spans="1:35" s="39" customFormat="1" ht="31.5" customHeight="1" x14ac:dyDescent="0.25">
      <c r="A23" s="612">
        <v>3612</v>
      </c>
      <c r="B23" s="613">
        <v>6121</v>
      </c>
      <c r="C23" s="614"/>
      <c r="D23" s="587" t="s">
        <v>496</v>
      </c>
      <c r="E23" s="615" t="s">
        <v>504</v>
      </c>
      <c r="F23" s="616" t="s">
        <v>504</v>
      </c>
      <c r="G23" s="235" t="s">
        <v>369</v>
      </c>
      <c r="H23" s="235" t="s">
        <v>369</v>
      </c>
      <c r="I23" s="626">
        <v>5900</v>
      </c>
      <c r="J23" s="619">
        <v>0</v>
      </c>
      <c r="K23" s="190">
        <v>0</v>
      </c>
      <c r="L23" s="620">
        <f t="shared" si="0"/>
        <v>0</v>
      </c>
      <c r="M23" s="620">
        <v>0</v>
      </c>
      <c r="N23" s="786">
        <v>0</v>
      </c>
      <c r="O23" s="189">
        <v>0</v>
      </c>
      <c r="P23" s="190">
        <v>0</v>
      </c>
      <c r="Q23" s="622">
        <v>0</v>
      </c>
      <c r="R23" s="242">
        <v>0</v>
      </c>
      <c r="S23" s="623">
        <v>0</v>
      </c>
      <c r="T23" s="534">
        <v>0</v>
      </c>
      <c r="U23" s="242">
        <v>0</v>
      </c>
      <c r="V23" s="337">
        <v>0</v>
      </c>
      <c r="W23" s="624">
        <v>5900</v>
      </c>
      <c r="X23" s="242">
        <v>0</v>
      </c>
      <c r="Y23" s="337">
        <v>0</v>
      </c>
      <c r="Z23" s="625">
        <v>0</v>
      </c>
      <c r="AA23" s="562"/>
    </row>
    <row r="24" spans="1:35" s="39" customFormat="1" ht="31.5" customHeight="1" thickBot="1" x14ac:dyDescent="0.3">
      <c r="A24" s="627">
        <v>3612</v>
      </c>
      <c r="B24" s="628">
        <v>6121</v>
      </c>
      <c r="C24" s="629"/>
      <c r="D24" s="587" t="s">
        <v>497</v>
      </c>
      <c r="E24" s="615" t="s">
        <v>504</v>
      </c>
      <c r="F24" s="616" t="s">
        <v>504</v>
      </c>
      <c r="G24" s="235" t="s">
        <v>369</v>
      </c>
      <c r="H24" s="235" t="s">
        <v>369</v>
      </c>
      <c r="I24" s="626">
        <v>5900</v>
      </c>
      <c r="J24" s="619">
        <v>0</v>
      </c>
      <c r="K24" s="190">
        <v>0</v>
      </c>
      <c r="L24" s="620">
        <f t="shared" si="0"/>
        <v>0</v>
      </c>
      <c r="M24" s="620">
        <v>0</v>
      </c>
      <c r="N24" s="786">
        <v>0</v>
      </c>
      <c r="O24" s="189">
        <v>0</v>
      </c>
      <c r="P24" s="190">
        <v>0</v>
      </c>
      <c r="Q24" s="622">
        <v>0</v>
      </c>
      <c r="R24" s="242">
        <v>0</v>
      </c>
      <c r="S24" s="623">
        <v>0</v>
      </c>
      <c r="T24" s="534">
        <v>0</v>
      </c>
      <c r="U24" s="242">
        <v>0</v>
      </c>
      <c r="V24" s="337">
        <v>0</v>
      </c>
      <c r="W24" s="624">
        <v>5900</v>
      </c>
      <c r="X24" s="242">
        <v>0</v>
      </c>
      <c r="Y24" s="337">
        <v>0</v>
      </c>
      <c r="Z24" s="625">
        <v>0</v>
      </c>
      <c r="AA24" s="562"/>
    </row>
    <row r="25" spans="1:35" s="39" customFormat="1" ht="31.5" customHeight="1" x14ac:dyDescent="0.25">
      <c r="A25" s="627">
        <v>3612</v>
      </c>
      <c r="B25" s="630">
        <v>6121</v>
      </c>
      <c r="C25" s="631"/>
      <c r="D25" s="587" t="s">
        <v>498</v>
      </c>
      <c r="E25" s="615" t="s">
        <v>504</v>
      </c>
      <c r="F25" s="616" t="s">
        <v>504</v>
      </c>
      <c r="G25" s="235" t="s">
        <v>345</v>
      </c>
      <c r="H25" s="235" t="s">
        <v>345</v>
      </c>
      <c r="I25" s="626">
        <v>15000</v>
      </c>
      <c r="J25" s="619">
        <v>0</v>
      </c>
      <c r="K25" s="190">
        <v>0</v>
      </c>
      <c r="L25" s="620">
        <f t="shared" si="0"/>
        <v>15000</v>
      </c>
      <c r="M25" s="620">
        <v>0</v>
      </c>
      <c r="N25" s="786">
        <v>15000</v>
      </c>
      <c r="O25" s="189">
        <v>0</v>
      </c>
      <c r="P25" s="190">
        <v>0</v>
      </c>
      <c r="Q25" s="622">
        <v>0</v>
      </c>
      <c r="R25" s="242">
        <v>0</v>
      </c>
      <c r="S25" s="623">
        <v>0</v>
      </c>
      <c r="T25" s="534">
        <v>0</v>
      </c>
      <c r="U25" s="242">
        <v>0</v>
      </c>
      <c r="V25" s="337">
        <v>0</v>
      </c>
      <c r="W25" s="624">
        <v>0</v>
      </c>
      <c r="X25" s="242">
        <v>0</v>
      </c>
      <c r="Y25" s="337">
        <v>0</v>
      </c>
      <c r="Z25" s="625">
        <v>0</v>
      </c>
      <c r="AA25" s="562"/>
    </row>
    <row r="26" spans="1:35" s="39" customFormat="1" ht="42.75" customHeight="1" x14ac:dyDescent="0.25">
      <c r="A26" s="627">
        <v>3612</v>
      </c>
      <c r="B26" s="630">
        <v>6121</v>
      </c>
      <c r="C26" s="631"/>
      <c r="D26" s="587" t="s">
        <v>499</v>
      </c>
      <c r="E26" s="615" t="s">
        <v>504</v>
      </c>
      <c r="F26" s="616" t="s">
        <v>504</v>
      </c>
      <c r="G26" s="235" t="s">
        <v>345</v>
      </c>
      <c r="H26" s="235" t="s">
        <v>356</v>
      </c>
      <c r="I26" s="626">
        <v>45000</v>
      </c>
      <c r="J26" s="619">
        <v>0</v>
      </c>
      <c r="K26" s="190">
        <v>0</v>
      </c>
      <c r="L26" s="620">
        <f t="shared" si="0"/>
        <v>15000</v>
      </c>
      <c r="M26" s="620">
        <v>0</v>
      </c>
      <c r="N26" s="786">
        <v>15000</v>
      </c>
      <c r="O26" s="189">
        <v>0</v>
      </c>
      <c r="P26" s="190">
        <v>0</v>
      </c>
      <c r="Q26" s="622">
        <v>15000</v>
      </c>
      <c r="R26" s="242">
        <v>0</v>
      </c>
      <c r="S26" s="623">
        <v>0</v>
      </c>
      <c r="T26" s="534">
        <v>15000</v>
      </c>
      <c r="U26" s="242">
        <v>0</v>
      </c>
      <c r="V26" s="337">
        <v>0</v>
      </c>
      <c r="W26" s="624">
        <v>0</v>
      </c>
      <c r="X26" s="242">
        <v>0</v>
      </c>
      <c r="Y26" s="337">
        <v>0</v>
      </c>
      <c r="Z26" s="625">
        <v>0</v>
      </c>
      <c r="AA26" s="562"/>
    </row>
    <row r="27" spans="1:35" s="39" customFormat="1" ht="42.75" customHeight="1" x14ac:dyDescent="0.25">
      <c r="A27" s="627">
        <v>3612</v>
      </c>
      <c r="B27" s="630">
        <v>6121</v>
      </c>
      <c r="C27" s="631"/>
      <c r="D27" s="587" t="s">
        <v>500</v>
      </c>
      <c r="E27" s="615" t="s">
        <v>504</v>
      </c>
      <c r="F27" s="616" t="s">
        <v>504</v>
      </c>
      <c r="G27" s="235" t="s">
        <v>345</v>
      </c>
      <c r="H27" s="235" t="s">
        <v>348</v>
      </c>
      <c r="I27" s="626">
        <v>24000</v>
      </c>
      <c r="J27" s="619">
        <v>0</v>
      </c>
      <c r="K27" s="190">
        <v>0</v>
      </c>
      <c r="L27" s="620">
        <f t="shared" si="0"/>
        <v>6000</v>
      </c>
      <c r="M27" s="620">
        <v>0</v>
      </c>
      <c r="N27" s="786">
        <v>6000</v>
      </c>
      <c r="O27" s="189">
        <v>0</v>
      </c>
      <c r="P27" s="190">
        <v>0</v>
      </c>
      <c r="Q27" s="622">
        <v>12000</v>
      </c>
      <c r="R27" s="242">
        <v>0</v>
      </c>
      <c r="S27" s="623">
        <v>0</v>
      </c>
      <c r="T27" s="534">
        <v>6000</v>
      </c>
      <c r="U27" s="242">
        <v>0</v>
      </c>
      <c r="V27" s="337">
        <v>0</v>
      </c>
      <c r="W27" s="624">
        <v>0</v>
      </c>
      <c r="X27" s="242">
        <v>0</v>
      </c>
      <c r="Y27" s="337">
        <v>0</v>
      </c>
      <c r="Z27" s="625">
        <v>0</v>
      </c>
      <c r="AA27" s="562"/>
    </row>
    <row r="28" spans="1:35" s="39" customFormat="1" ht="31.5" customHeight="1" x14ac:dyDescent="0.25">
      <c r="A28" s="627">
        <v>3612</v>
      </c>
      <c r="B28" s="630">
        <v>6121</v>
      </c>
      <c r="C28" s="631"/>
      <c r="D28" s="587" t="s">
        <v>501</v>
      </c>
      <c r="E28" s="615" t="s">
        <v>504</v>
      </c>
      <c r="F28" s="616" t="s">
        <v>504</v>
      </c>
      <c r="G28" s="235" t="s">
        <v>345</v>
      </c>
      <c r="H28" s="235" t="s">
        <v>345</v>
      </c>
      <c r="I28" s="626">
        <v>5000</v>
      </c>
      <c r="J28" s="619">
        <v>0</v>
      </c>
      <c r="K28" s="190">
        <v>0</v>
      </c>
      <c r="L28" s="620">
        <f t="shared" si="0"/>
        <v>5000</v>
      </c>
      <c r="M28" s="620">
        <v>0</v>
      </c>
      <c r="N28" s="786">
        <v>5000</v>
      </c>
      <c r="O28" s="189">
        <v>0</v>
      </c>
      <c r="P28" s="190">
        <v>0</v>
      </c>
      <c r="Q28" s="622">
        <v>0</v>
      </c>
      <c r="R28" s="242">
        <v>0</v>
      </c>
      <c r="S28" s="623">
        <v>0</v>
      </c>
      <c r="T28" s="534">
        <v>0</v>
      </c>
      <c r="U28" s="242">
        <v>0</v>
      </c>
      <c r="V28" s="337">
        <v>0</v>
      </c>
      <c r="W28" s="624">
        <v>0</v>
      </c>
      <c r="X28" s="242">
        <v>0</v>
      </c>
      <c r="Y28" s="337">
        <v>0</v>
      </c>
      <c r="Z28" s="625">
        <v>0</v>
      </c>
      <c r="AA28" s="562"/>
    </row>
    <row r="29" spans="1:35" s="39" customFormat="1" ht="31.5" customHeight="1" thickBot="1" x14ac:dyDescent="0.3">
      <c r="A29" s="632">
        <v>3612</v>
      </c>
      <c r="B29" s="628">
        <v>6121</v>
      </c>
      <c r="C29" s="629"/>
      <c r="D29" s="587" t="s">
        <v>502</v>
      </c>
      <c r="E29" s="615" t="s">
        <v>504</v>
      </c>
      <c r="F29" s="616" t="s">
        <v>504</v>
      </c>
      <c r="G29" s="235" t="s">
        <v>345</v>
      </c>
      <c r="H29" s="235" t="s">
        <v>348</v>
      </c>
      <c r="I29" s="626">
        <v>16500</v>
      </c>
      <c r="J29" s="619">
        <v>0</v>
      </c>
      <c r="K29" s="190">
        <v>0</v>
      </c>
      <c r="L29" s="620">
        <f t="shared" si="0"/>
        <v>5500</v>
      </c>
      <c r="M29" s="620">
        <v>0</v>
      </c>
      <c r="N29" s="786">
        <v>5500</v>
      </c>
      <c r="O29" s="189">
        <v>0</v>
      </c>
      <c r="P29" s="190">
        <v>0</v>
      </c>
      <c r="Q29" s="622">
        <v>5500</v>
      </c>
      <c r="R29" s="189">
        <v>0</v>
      </c>
      <c r="S29" s="794">
        <v>0</v>
      </c>
      <c r="T29" s="534">
        <v>5500</v>
      </c>
      <c r="U29" s="189">
        <v>0</v>
      </c>
      <c r="V29" s="279">
        <v>0</v>
      </c>
      <c r="W29" s="534">
        <v>0</v>
      </c>
      <c r="X29" s="189">
        <v>0</v>
      </c>
      <c r="Y29" s="279">
        <v>0</v>
      </c>
      <c r="Z29" s="625">
        <v>0</v>
      </c>
      <c r="AA29" s="562"/>
    </row>
    <row r="30" spans="1:35" s="39" customFormat="1" ht="46.5" customHeight="1" thickBot="1" x14ac:dyDescent="0.3">
      <c r="A30" s="632">
        <v>3612</v>
      </c>
      <c r="B30" s="628">
        <v>6121</v>
      </c>
      <c r="C30" s="629"/>
      <c r="D30" s="587" t="s">
        <v>503</v>
      </c>
      <c r="E30" s="615" t="s">
        <v>504</v>
      </c>
      <c r="F30" s="616" t="s">
        <v>504</v>
      </c>
      <c r="G30" s="235" t="s">
        <v>345</v>
      </c>
      <c r="H30" s="235" t="s">
        <v>356</v>
      </c>
      <c r="I30" s="626">
        <v>38000</v>
      </c>
      <c r="J30" s="619">
        <v>0</v>
      </c>
      <c r="K30" s="795">
        <v>0</v>
      </c>
      <c r="L30" s="796">
        <f t="shared" si="0"/>
        <v>2000</v>
      </c>
      <c r="M30" s="796">
        <v>0</v>
      </c>
      <c r="N30" s="787">
        <v>2000</v>
      </c>
      <c r="O30" s="797">
        <v>0</v>
      </c>
      <c r="P30" s="795">
        <v>0</v>
      </c>
      <c r="Q30" s="798">
        <v>24000</v>
      </c>
      <c r="R30" s="634">
        <v>0</v>
      </c>
      <c r="S30" s="799">
        <v>0</v>
      </c>
      <c r="T30" s="633">
        <v>12000</v>
      </c>
      <c r="U30" s="634">
        <v>0</v>
      </c>
      <c r="V30" s="635">
        <v>0</v>
      </c>
      <c r="W30" s="800">
        <v>0</v>
      </c>
      <c r="X30" s="634">
        <v>0</v>
      </c>
      <c r="Y30" s="635">
        <v>0</v>
      </c>
      <c r="Z30" s="801">
        <v>0</v>
      </c>
      <c r="AA30" s="562"/>
    </row>
    <row r="31" spans="1:35" ht="23.1" customHeight="1" thickBot="1" x14ac:dyDescent="0.3">
      <c r="A31" s="636"/>
      <c r="B31" s="637"/>
      <c r="C31" s="638"/>
      <c r="D31" s="639" t="s">
        <v>1</v>
      </c>
      <c r="E31" s="640"/>
      <c r="F31" s="640"/>
      <c r="G31" s="640"/>
      <c r="H31" s="641"/>
      <c r="I31" s="642">
        <f t="shared" ref="I31:Q31" si="1">SUM(I7:I30)</f>
        <v>237637</v>
      </c>
      <c r="J31" s="643">
        <f t="shared" si="1"/>
        <v>0</v>
      </c>
      <c r="K31" s="788">
        <f t="shared" si="1"/>
        <v>0</v>
      </c>
      <c r="L31" s="789">
        <f t="shared" si="1"/>
        <v>70949</v>
      </c>
      <c r="M31" s="790">
        <f t="shared" si="1"/>
        <v>0</v>
      </c>
      <c r="N31" s="791">
        <f t="shared" si="1"/>
        <v>70949</v>
      </c>
      <c r="O31" s="792">
        <f t="shared" si="1"/>
        <v>0</v>
      </c>
      <c r="P31" s="792">
        <f t="shared" si="1"/>
        <v>0</v>
      </c>
      <c r="Q31" s="854">
        <f t="shared" si="1"/>
        <v>97088</v>
      </c>
      <c r="R31" s="242">
        <v>0</v>
      </c>
      <c r="S31" s="623">
        <v>0</v>
      </c>
      <c r="T31" s="854">
        <f t="shared" ref="T31:Z31" si="2">SUM(T7:T30)</f>
        <v>53600</v>
      </c>
      <c r="U31" s="792">
        <f t="shared" si="2"/>
        <v>0</v>
      </c>
      <c r="V31" s="788">
        <f t="shared" si="2"/>
        <v>0</v>
      </c>
      <c r="W31" s="854">
        <f t="shared" si="2"/>
        <v>16000</v>
      </c>
      <c r="X31" s="792">
        <f t="shared" si="2"/>
        <v>0</v>
      </c>
      <c r="Y31" s="792">
        <f t="shared" si="2"/>
        <v>0</v>
      </c>
      <c r="Z31" s="793">
        <f t="shared" si="2"/>
        <v>0</v>
      </c>
      <c r="AA31" s="91"/>
      <c r="AB31" s="91"/>
      <c r="AC31" s="91"/>
      <c r="AD31" s="91"/>
      <c r="AE31" s="91"/>
      <c r="AF31" s="91"/>
      <c r="AG31" s="91"/>
      <c r="AH31" s="91"/>
      <c r="AI31" s="91"/>
    </row>
    <row r="32" spans="1:35" ht="7.5" customHeight="1" x14ac:dyDescent="0.25">
      <c r="A32" s="650"/>
      <c r="B32" s="650"/>
      <c r="C32" s="650"/>
      <c r="D32" s="651"/>
      <c r="E32" s="651"/>
      <c r="F32" s="651"/>
      <c r="G32" s="651"/>
      <c r="H32" s="651"/>
      <c r="I32" s="61"/>
      <c r="J32" s="652"/>
      <c r="K32" s="652"/>
      <c r="L32" s="652"/>
      <c r="M32" s="652"/>
      <c r="N32" s="652"/>
      <c r="O32" s="652"/>
      <c r="P32" s="652"/>
      <c r="Q32" s="652"/>
      <c r="R32" s="652"/>
      <c r="S32" s="652"/>
      <c r="T32" s="652"/>
      <c r="U32" s="652"/>
      <c r="V32" s="652"/>
      <c r="W32" s="653"/>
      <c r="X32" s="653"/>
      <c r="Y32" s="653"/>
      <c r="Z32" s="653"/>
    </row>
    <row r="33" spans="1:26" ht="15.75" customHeight="1" x14ac:dyDescent="0.25">
      <c r="A33" s="650"/>
      <c r="B33" s="650"/>
      <c r="C33" s="650"/>
      <c r="D33" s="654"/>
      <c r="E33" s="654"/>
      <c r="F33" s="654"/>
      <c r="G33" s="654"/>
      <c r="H33" s="654"/>
      <c r="I33" s="167"/>
      <c r="J33" s="653"/>
      <c r="K33" s="653"/>
      <c r="L33" s="653"/>
      <c r="M33" s="653"/>
      <c r="N33" s="653"/>
      <c r="O33" s="653"/>
      <c r="P33" s="653"/>
      <c r="Q33" s="653"/>
      <c r="R33" s="653"/>
      <c r="S33" s="653"/>
      <c r="T33" s="653"/>
      <c r="U33" s="653"/>
      <c r="V33" s="653"/>
      <c r="W33" s="653"/>
      <c r="X33" s="653"/>
      <c r="Y33" s="653"/>
      <c r="Z33" s="653"/>
    </row>
    <row r="34" spans="1:26" ht="15.75" customHeight="1" x14ac:dyDescent="0.25">
      <c r="A34" s="650"/>
      <c r="B34" s="650"/>
      <c r="C34" s="650"/>
      <c r="D34" s="654"/>
      <c r="E34" s="654"/>
      <c r="F34" s="654"/>
      <c r="G34" s="654"/>
      <c r="H34" s="654"/>
      <c r="I34" s="167"/>
      <c r="J34" s="653"/>
      <c r="K34" s="653"/>
      <c r="L34" s="653"/>
      <c r="M34" s="653"/>
      <c r="N34" s="653"/>
      <c r="O34" s="653"/>
      <c r="P34" s="653"/>
      <c r="Q34" s="653"/>
      <c r="R34" s="653"/>
      <c r="S34" s="653"/>
      <c r="T34" s="653"/>
      <c r="U34" s="653"/>
      <c r="V34" s="653"/>
      <c r="W34" s="653"/>
      <c r="X34" s="653"/>
      <c r="Y34" s="653"/>
      <c r="Z34" s="653"/>
    </row>
    <row r="35" spans="1:26" ht="15.75" customHeight="1" x14ac:dyDescent="0.25">
      <c r="Z35" s="65" t="s">
        <v>109</v>
      </c>
    </row>
    <row r="36" spans="1:26" ht="24.75" customHeight="1" x14ac:dyDescent="0.25">
      <c r="A36" s="601"/>
      <c r="D36" s="602" t="s">
        <v>44</v>
      </c>
      <c r="E36" s="603" t="s">
        <v>49</v>
      </c>
      <c r="F36" s="65"/>
      <c r="G36" s="65"/>
      <c r="H36" s="65"/>
      <c r="I36" s="65"/>
      <c r="J36" s="65"/>
      <c r="K36" s="65"/>
      <c r="L36" s="65"/>
      <c r="M36" s="273"/>
      <c r="N36" s="273"/>
      <c r="O36" s="273"/>
      <c r="P36" s="604"/>
      <c r="Z36" s="605" t="s">
        <v>26</v>
      </c>
    </row>
    <row r="37" spans="1:26" ht="15" customHeight="1" thickBot="1" x14ac:dyDescent="0.25">
      <c r="A37" s="892" t="s">
        <v>112</v>
      </c>
      <c r="B37" s="893"/>
      <c r="C37" s="894"/>
      <c r="I37" s="606" t="s">
        <v>2</v>
      </c>
      <c r="J37" s="606" t="s">
        <v>3</v>
      </c>
      <c r="K37" s="606" t="s">
        <v>4</v>
      </c>
      <c r="L37" s="606" t="s">
        <v>5</v>
      </c>
      <c r="M37" s="606" t="s">
        <v>6</v>
      </c>
      <c r="N37" s="606" t="s">
        <v>7</v>
      </c>
      <c r="O37" s="607" t="s">
        <v>118</v>
      </c>
      <c r="P37" s="607" t="s">
        <v>8</v>
      </c>
      <c r="Q37" s="607" t="s">
        <v>9</v>
      </c>
      <c r="R37" s="607" t="s">
        <v>10</v>
      </c>
      <c r="S37" s="607" t="s">
        <v>119</v>
      </c>
      <c r="T37" s="607" t="s">
        <v>11</v>
      </c>
      <c r="U37" s="607" t="s">
        <v>14</v>
      </c>
      <c r="V37" s="607" t="s">
        <v>19</v>
      </c>
      <c r="W37" s="607" t="s">
        <v>120</v>
      </c>
      <c r="X37" s="606" t="s">
        <v>30</v>
      </c>
      <c r="Y37" s="606" t="s">
        <v>31</v>
      </c>
      <c r="Z37" s="606" t="s">
        <v>32</v>
      </c>
    </row>
    <row r="38" spans="1:26" ht="15.75" customHeight="1" thickBot="1" x14ac:dyDescent="0.25">
      <c r="A38" s="895"/>
      <c r="B38" s="896"/>
      <c r="C38" s="897"/>
      <c r="D38" s="949" t="s">
        <v>0</v>
      </c>
      <c r="E38" s="952" t="s">
        <v>34</v>
      </c>
      <c r="F38" s="953" t="s">
        <v>35</v>
      </c>
      <c r="G38" s="955" t="s">
        <v>36</v>
      </c>
      <c r="H38" s="936"/>
      <c r="I38" s="960" t="s">
        <v>27</v>
      </c>
      <c r="J38" s="608" t="s">
        <v>33</v>
      </c>
      <c r="K38" s="608" t="s">
        <v>13</v>
      </c>
      <c r="L38" s="609" t="s">
        <v>12</v>
      </c>
      <c r="M38" s="968" t="s">
        <v>126</v>
      </c>
      <c r="N38" s="969"/>
      <c r="O38" s="969"/>
      <c r="P38" s="970"/>
      <c r="Q38" s="963" t="s">
        <v>127</v>
      </c>
      <c r="R38" s="964"/>
      <c r="S38" s="964"/>
      <c r="T38" s="964"/>
      <c r="U38" s="964"/>
      <c r="V38" s="964"/>
      <c r="W38" s="964"/>
      <c r="X38" s="964"/>
      <c r="Y38" s="964"/>
      <c r="Z38" s="957" t="s">
        <v>558</v>
      </c>
    </row>
    <row r="39" spans="1:26" ht="15.75" customHeight="1" x14ac:dyDescent="0.2">
      <c r="A39" s="941" t="s">
        <v>39</v>
      </c>
      <c r="B39" s="943" t="s">
        <v>40</v>
      </c>
      <c r="C39" s="945" t="s">
        <v>41</v>
      </c>
      <c r="D39" s="950"/>
      <c r="E39" s="930"/>
      <c r="F39" s="933"/>
      <c r="G39" s="956" t="s">
        <v>37</v>
      </c>
      <c r="H39" s="954" t="s">
        <v>38</v>
      </c>
      <c r="I39" s="909"/>
      <c r="J39" s="947" t="s">
        <v>559</v>
      </c>
      <c r="K39" s="947" t="s">
        <v>560</v>
      </c>
      <c r="L39" s="965" t="s">
        <v>561</v>
      </c>
      <c r="M39" s="971" t="s">
        <v>562</v>
      </c>
      <c r="N39" s="973" t="s">
        <v>43</v>
      </c>
      <c r="O39" s="974" t="s">
        <v>21</v>
      </c>
      <c r="P39" s="975" t="s">
        <v>22</v>
      </c>
      <c r="Q39" s="961" t="s">
        <v>114</v>
      </c>
      <c r="R39" s="962"/>
      <c r="S39" s="967"/>
      <c r="T39" s="961" t="s">
        <v>117</v>
      </c>
      <c r="U39" s="962"/>
      <c r="V39" s="877"/>
      <c r="W39" s="962" t="s">
        <v>128</v>
      </c>
      <c r="X39" s="962"/>
      <c r="Y39" s="940"/>
      <c r="Z39" s="958"/>
    </row>
    <row r="40" spans="1:26" ht="39" customHeight="1" thickBot="1" x14ac:dyDescent="0.25">
      <c r="A40" s="942"/>
      <c r="B40" s="944"/>
      <c r="C40" s="946"/>
      <c r="D40" s="951"/>
      <c r="E40" s="930"/>
      <c r="F40" s="933"/>
      <c r="G40" s="979"/>
      <c r="H40" s="980"/>
      <c r="I40" s="910"/>
      <c r="J40" s="948"/>
      <c r="K40" s="948"/>
      <c r="L40" s="966"/>
      <c r="M40" s="972"/>
      <c r="N40" s="922"/>
      <c r="O40" s="884"/>
      <c r="P40" s="886"/>
      <c r="Q40" s="655" t="s">
        <v>20</v>
      </c>
      <c r="R40" s="610" t="s">
        <v>28</v>
      </c>
      <c r="S40" s="611" t="s">
        <v>29</v>
      </c>
      <c r="T40" s="655" t="s">
        <v>20</v>
      </c>
      <c r="U40" s="610" t="s">
        <v>28</v>
      </c>
      <c r="V40" s="811" t="s">
        <v>29</v>
      </c>
      <c r="W40" s="855" t="s">
        <v>20</v>
      </c>
      <c r="X40" s="610" t="s">
        <v>28</v>
      </c>
      <c r="Y40" s="611" t="s">
        <v>29</v>
      </c>
      <c r="Z40" s="959"/>
    </row>
    <row r="41" spans="1:26" s="39" customFormat="1" ht="26.25" customHeight="1" x14ac:dyDescent="0.25">
      <c r="A41" s="565">
        <v>2212</v>
      </c>
      <c r="B41" s="566">
        <v>6121</v>
      </c>
      <c r="C41" s="567"/>
      <c r="D41" s="597" t="s">
        <v>505</v>
      </c>
      <c r="E41" s="656" t="s">
        <v>504</v>
      </c>
      <c r="F41" s="657" t="s">
        <v>504</v>
      </c>
      <c r="G41" s="657" t="s">
        <v>345</v>
      </c>
      <c r="H41" s="658" t="s">
        <v>345</v>
      </c>
      <c r="I41" s="659">
        <v>14200</v>
      </c>
      <c r="J41" s="660">
        <v>0</v>
      </c>
      <c r="K41" s="661">
        <v>0</v>
      </c>
      <c r="L41" s="511">
        <v>14200</v>
      </c>
      <c r="M41" s="802">
        <v>0</v>
      </c>
      <c r="N41" s="804">
        <v>14200</v>
      </c>
      <c r="O41" s="662">
        <v>0</v>
      </c>
      <c r="P41" s="659">
        <v>0</v>
      </c>
      <c r="Q41" s="538">
        <v>0</v>
      </c>
      <c r="R41" s="662">
        <v>0</v>
      </c>
      <c r="S41" s="659">
        <v>0</v>
      </c>
      <c r="T41" s="538">
        <v>0</v>
      </c>
      <c r="U41" s="662">
        <v>0</v>
      </c>
      <c r="V41" s="663">
        <v>0</v>
      </c>
      <c r="W41" s="808">
        <v>0</v>
      </c>
      <c r="X41" s="662">
        <v>0</v>
      </c>
      <c r="Y41" s="663">
        <v>0</v>
      </c>
      <c r="Z41" s="663">
        <v>0</v>
      </c>
    </row>
    <row r="42" spans="1:26" s="39" customFormat="1" ht="30" customHeight="1" x14ac:dyDescent="0.25">
      <c r="A42" s="568">
        <v>2212</v>
      </c>
      <c r="B42" s="569">
        <v>6121</v>
      </c>
      <c r="C42" s="570"/>
      <c r="D42" s="598" t="s">
        <v>506</v>
      </c>
      <c r="E42" s="664" t="s">
        <v>504</v>
      </c>
      <c r="F42" s="235" t="s">
        <v>504</v>
      </c>
      <c r="G42" s="235" t="s">
        <v>345</v>
      </c>
      <c r="H42" s="498" t="s">
        <v>345</v>
      </c>
      <c r="I42" s="665">
        <v>912</v>
      </c>
      <c r="J42" s="666">
        <v>0</v>
      </c>
      <c r="K42" s="667">
        <v>0</v>
      </c>
      <c r="L42" s="298">
        <v>912</v>
      </c>
      <c r="M42" s="803">
        <v>0</v>
      </c>
      <c r="N42" s="805">
        <v>912</v>
      </c>
      <c r="O42" s="668">
        <v>0</v>
      </c>
      <c r="P42" s="665">
        <v>0</v>
      </c>
      <c r="Q42" s="535">
        <v>0</v>
      </c>
      <c r="R42" s="669">
        <v>0</v>
      </c>
      <c r="S42" s="670">
        <v>0</v>
      </c>
      <c r="T42" s="535">
        <v>0</v>
      </c>
      <c r="U42" s="669">
        <v>0</v>
      </c>
      <c r="V42" s="671">
        <v>0</v>
      </c>
      <c r="W42" s="698">
        <v>0</v>
      </c>
      <c r="X42" s="669">
        <v>0</v>
      </c>
      <c r="Y42" s="671">
        <v>0</v>
      </c>
      <c r="Z42" s="671">
        <v>0</v>
      </c>
    </row>
    <row r="43" spans="1:26" s="39" customFormat="1" ht="26.25" customHeight="1" x14ac:dyDescent="0.25">
      <c r="A43" s="568">
        <v>2212</v>
      </c>
      <c r="B43" s="569">
        <v>6121</v>
      </c>
      <c r="C43" s="570"/>
      <c r="D43" s="339" t="s">
        <v>507</v>
      </c>
      <c r="E43" s="664" t="s">
        <v>504</v>
      </c>
      <c r="F43" s="235" t="s">
        <v>504</v>
      </c>
      <c r="G43" s="235" t="s">
        <v>345</v>
      </c>
      <c r="H43" s="498" t="s">
        <v>345</v>
      </c>
      <c r="I43" s="670">
        <v>6500</v>
      </c>
      <c r="J43" s="666">
        <v>0</v>
      </c>
      <c r="K43" s="667">
        <v>0</v>
      </c>
      <c r="L43" s="298">
        <v>6500</v>
      </c>
      <c r="M43" s="803">
        <v>0</v>
      </c>
      <c r="N43" s="805">
        <v>6500</v>
      </c>
      <c r="O43" s="668">
        <v>0</v>
      </c>
      <c r="P43" s="665">
        <v>0</v>
      </c>
      <c r="Q43" s="535">
        <v>0</v>
      </c>
      <c r="R43" s="669">
        <v>0</v>
      </c>
      <c r="S43" s="670">
        <v>0</v>
      </c>
      <c r="T43" s="535">
        <v>0</v>
      </c>
      <c r="U43" s="669">
        <v>0</v>
      </c>
      <c r="V43" s="671">
        <v>0</v>
      </c>
      <c r="W43" s="698">
        <v>0</v>
      </c>
      <c r="X43" s="669">
        <v>0</v>
      </c>
      <c r="Y43" s="671">
        <v>0</v>
      </c>
      <c r="Z43" s="671">
        <v>0</v>
      </c>
    </row>
    <row r="44" spans="1:26" s="39" customFormat="1" ht="26.25" customHeight="1" x14ac:dyDescent="0.25">
      <c r="A44" s="568">
        <v>2219</v>
      </c>
      <c r="B44" s="569">
        <v>5171</v>
      </c>
      <c r="C44" s="570"/>
      <c r="D44" s="339" t="s">
        <v>508</v>
      </c>
      <c r="E44" s="664" t="s">
        <v>504</v>
      </c>
      <c r="F44" s="235" t="s">
        <v>504</v>
      </c>
      <c r="G44" s="235" t="s">
        <v>345</v>
      </c>
      <c r="H44" s="498" t="s">
        <v>345</v>
      </c>
      <c r="I44" s="670">
        <v>14000</v>
      </c>
      <c r="J44" s="666">
        <v>0</v>
      </c>
      <c r="K44" s="667">
        <v>0</v>
      </c>
      <c r="L44" s="298">
        <v>14000</v>
      </c>
      <c r="M44" s="803">
        <v>0</v>
      </c>
      <c r="N44" s="805">
        <v>14000</v>
      </c>
      <c r="O44" s="668">
        <v>0</v>
      </c>
      <c r="P44" s="665">
        <v>0</v>
      </c>
      <c r="Q44" s="535">
        <v>0</v>
      </c>
      <c r="R44" s="669">
        <v>0</v>
      </c>
      <c r="S44" s="670">
        <v>0</v>
      </c>
      <c r="T44" s="535">
        <v>0</v>
      </c>
      <c r="U44" s="669">
        <v>0</v>
      </c>
      <c r="V44" s="671">
        <v>0</v>
      </c>
      <c r="W44" s="698">
        <v>0</v>
      </c>
      <c r="X44" s="669">
        <v>0</v>
      </c>
      <c r="Y44" s="671">
        <v>0</v>
      </c>
      <c r="Z44" s="671">
        <v>0</v>
      </c>
    </row>
    <row r="45" spans="1:26" s="39" customFormat="1" ht="26.25" customHeight="1" x14ac:dyDescent="0.25">
      <c r="A45" s="568">
        <v>2219</v>
      </c>
      <c r="B45" s="569">
        <v>5171</v>
      </c>
      <c r="C45" s="570"/>
      <c r="D45" s="339" t="s">
        <v>509</v>
      </c>
      <c r="E45" s="664" t="s">
        <v>504</v>
      </c>
      <c r="F45" s="235" t="s">
        <v>504</v>
      </c>
      <c r="G45" s="235" t="s">
        <v>345</v>
      </c>
      <c r="H45" s="498" t="s">
        <v>345</v>
      </c>
      <c r="I45" s="670">
        <v>6900</v>
      </c>
      <c r="J45" s="666">
        <v>0</v>
      </c>
      <c r="K45" s="667">
        <v>0</v>
      </c>
      <c r="L45" s="298">
        <v>6900</v>
      </c>
      <c r="M45" s="803">
        <v>0</v>
      </c>
      <c r="N45" s="805">
        <v>6900</v>
      </c>
      <c r="O45" s="668">
        <v>0</v>
      </c>
      <c r="P45" s="665">
        <v>0</v>
      </c>
      <c r="Q45" s="535">
        <v>0</v>
      </c>
      <c r="R45" s="669">
        <v>0</v>
      </c>
      <c r="S45" s="670">
        <v>0</v>
      </c>
      <c r="T45" s="535">
        <v>0</v>
      </c>
      <c r="U45" s="669">
        <v>0</v>
      </c>
      <c r="V45" s="671">
        <v>0</v>
      </c>
      <c r="W45" s="698">
        <v>0</v>
      </c>
      <c r="X45" s="669">
        <v>0</v>
      </c>
      <c r="Y45" s="671">
        <v>0</v>
      </c>
      <c r="Z45" s="671">
        <v>0</v>
      </c>
    </row>
    <row r="46" spans="1:26" s="39" customFormat="1" ht="26.25" customHeight="1" x14ac:dyDescent="0.25">
      <c r="A46" s="568">
        <v>2219</v>
      </c>
      <c r="B46" s="569">
        <v>5171</v>
      </c>
      <c r="C46" s="570"/>
      <c r="D46" s="339" t="s">
        <v>510</v>
      </c>
      <c r="E46" s="664" t="s">
        <v>504</v>
      </c>
      <c r="F46" s="235" t="s">
        <v>504</v>
      </c>
      <c r="G46" s="235" t="s">
        <v>348</v>
      </c>
      <c r="H46" s="498" t="s">
        <v>348</v>
      </c>
      <c r="I46" s="670">
        <v>9800</v>
      </c>
      <c r="J46" s="666">
        <v>0</v>
      </c>
      <c r="K46" s="667">
        <v>0</v>
      </c>
      <c r="L46" s="298">
        <v>0</v>
      </c>
      <c r="M46" s="803">
        <v>0</v>
      </c>
      <c r="N46" s="805">
        <v>0</v>
      </c>
      <c r="O46" s="668">
        <v>0</v>
      </c>
      <c r="P46" s="670">
        <v>0</v>
      </c>
      <c r="Q46" s="535">
        <v>9800</v>
      </c>
      <c r="R46" s="669">
        <v>0</v>
      </c>
      <c r="S46" s="670">
        <v>0</v>
      </c>
      <c r="T46" s="535">
        <v>0</v>
      </c>
      <c r="U46" s="669">
        <v>0</v>
      </c>
      <c r="V46" s="671">
        <v>0</v>
      </c>
      <c r="W46" s="698">
        <v>0</v>
      </c>
      <c r="X46" s="669">
        <v>0</v>
      </c>
      <c r="Y46" s="671">
        <v>0</v>
      </c>
      <c r="Z46" s="671">
        <v>0</v>
      </c>
    </row>
    <row r="47" spans="1:26" s="39" customFormat="1" ht="26.25" customHeight="1" x14ac:dyDescent="0.25">
      <c r="A47" s="568">
        <v>2219</v>
      </c>
      <c r="B47" s="569">
        <v>5171</v>
      </c>
      <c r="C47" s="570"/>
      <c r="D47" s="339" t="s">
        <v>511</v>
      </c>
      <c r="E47" s="664" t="s">
        <v>504</v>
      </c>
      <c r="F47" s="235" t="s">
        <v>504</v>
      </c>
      <c r="G47" s="235" t="s">
        <v>356</v>
      </c>
      <c r="H47" s="498" t="s">
        <v>356</v>
      </c>
      <c r="I47" s="670">
        <v>3800</v>
      </c>
      <c r="J47" s="666">
        <v>0</v>
      </c>
      <c r="K47" s="667">
        <v>0</v>
      </c>
      <c r="L47" s="298">
        <v>0</v>
      </c>
      <c r="M47" s="803">
        <v>0</v>
      </c>
      <c r="N47" s="805">
        <v>0</v>
      </c>
      <c r="O47" s="668">
        <v>0</v>
      </c>
      <c r="P47" s="670">
        <v>0</v>
      </c>
      <c r="Q47" s="535">
        <v>0</v>
      </c>
      <c r="R47" s="669">
        <v>0</v>
      </c>
      <c r="S47" s="670">
        <v>0</v>
      </c>
      <c r="T47" s="535">
        <v>3800</v>
      </c>
      <c r="U47" s="669">
        <v>0</v>
      </c>
      <c r="V47" s="671">
        <v>0</v>
      </c>
      <c r="W47" s="698">
        <v>0</v>
      </c>
      <c r="X47" s="669">
        <v>0</v>
      </c>
      <c r="Y47" s="671">
        <v>0</v>
      </c>
      <c r="Z47" s="671">
        <v>0</v>
      </c>
    </row>
    <row r="48" spans="1:26" s="39" customFormat="1" ht="26.25" customHeight="1" x14ac:dyDescent="0.25">
      <c r="A48" s="571">
        <v>2219</v>
      </c>
      <c r="B48" s="572">
        <v>6121</v>
      </c>
      <c r="C48" s="573"/>
      <c r="D48" s="339" t="s">
        <v>512</v>
      </c>
      <c r="E48" s="664" t="s">
        <v>504</v>
      </c>
      <c r="F48" s="235" t="s">
        <v>504</v>
      </c>
      <c r="G48" s="235" t="s">
        <v>345</v>
      </c>
      <c r="H48" s="498" t="s">
        <v>345</v>
      </c>
      <c r="I48" s="673">
        <v>4100</v>
      </c>
      <c r="J48" s="666">
        <v>0</v>
      </c>
      <c r="K48" s="667">
        <v>0</v>
      </c>
      <c r="L48" s="298">
        <v>4100</v>
      </c>
      <c r="M48" s="803">
        <v>0</v>
      </c>
      <c r="N48" s="805">
        <f>L48*0.7</f>
        <v>2870</v>
      </c>
      <c r="O48" s="668">
        <v>0</v>
      </c>
      <c r="P48" s="670">
        <f>L48*0.3</f>
        <v>1230</v>
      </c>
      <c r="Q48" s="589">
        <v>0</v>
      </c>
      <c r="R48" s="669">
        <v>0</v>
      </c>
      <c r="S48" s="670">
        <v>0</v>
      </c>
      <c r="T48" s="535">
        <v>0</v>
      </c>
      <c r="U48" s="669">
        <v>0</v>
      </c>
      <c r="V48" s="671">
        <v>0</v>
      </c>
      <c r="W48" s="698">
        <v>0</v>
      </c>
      <c r="X48" s="669">
        <v>0</v>
      </c>
      <c r="Y48" s="671">
        <v>0</v>
      </c>
      <c r="Z48" s="671">
        <v>0</v>
      </c>
    </row>
    <row r="49" spans="1:28" s="39" customFormat="1" ht="31.5" customHeight="1" x14ac:dyDescent="0.25">
      <c r="A49" s="571">
        <v>2219</v>
      </c>
      <c r="B49" s="572">
        <v>6121</v>
      </c>
      <c r="C49" s="573"/>
      <c r="D49" s="341" t="s">
        <v>513</v>
      </c>
      <c r="E49" s="664" t="s">
        <v>504</v>
      </c>
      <c r="F49" s="235" t="s">
        <v>504</v>
      </c>
      <c r="G49" s="235" t="s">
        <v>345</v>
      </c>
      <c r="H49" s="498" t="s">
        <v>345</v>
      </c>
      <c r="I49" s="670">
        <v>2000</v>
      </c>
      <c r="J49" s="666">
        <v>0</v>
      </c>
      <c r="K49" s="667">
        <v>0</v>
      </c>
      <c r="L49" s="298">
        <v>2000</v>
      </c>
      <c r="M49" s="803">
        <v>0</v>
      </c>
      <c r="N49" s="805">
        <f>L49*0.7</f>
        <v>1400</v>
      </c>
      <c r="O49" s="668">
        <v>0</v>
      </c>
      <c r="P49" s="670">
        <v>600</v>
      </c>
      <c r="Q49" s="535">
        <v>0</v>
      </c>
      <c r="R49" s="669">
        <v>0</v>
      </c>
      <c r="S49" s="670">
        <v>0</v>
      </c>
      <c r="T49" s="535">
        <v>0</v>
      </c>
      <c r="U49" s="669">
        <v>0</v>
      </c>
      <c r="V49" s="671">
        <v>0</v>
      </c>
      <c r="W49" s="698">
        <v>0</v>
      </c>
      <c r="X49" s="669">
        <v>0</v>
      </c>
      <c r="Y49" s="671">
        <v>0</v>
      </c>
      <c r="Z49" s="671">
        <v>0</v>
      </c>
    </row>
    <row r="50" spans="1:28" s="39" customFormat="1" ht="26.25" customHeight="1" x14ac:dyDescent="0.25">
      <c r="A50" s="568">
        <v>2212</v>
      </c>
      <c r="B50" s="569">
        <v>6121</v>
      </c>
      <c r="C50" s="570"/>
      <c r="D50" s="339" t="s">
        <v>514</v>
      </c>
      <c r="E50" s="664" t="s">
        <v>504</v>
      </c>
      <c r="F50" s="235" t="s">
        <v>504</v>
      </c>
      <c r="G50" s="235" t="s">
        <v>345</v>
      </c>
      <c r="H50" s="498" t="s">
        <v>345</v>
      </c>
      <c r="I50" s="670">
        <v>1362</v>
      </c>
      <c r="J50" s="666">
        <v>0</v>
      </c>
      <c r="K50" s="667">
        <v>0</v>
      </c>
      <c r="L50" s="298">
        <v>1362</v>
      </c>
      <c r="M50" s="803">
        <v>0</v>
      </c>
      <c r="N50" s="805">
        <v>1362</v>
      </c>
      <c r="O50" s="668">
        <v>0</v>
      </c>
      <c r="P50" s="670">
        <v>0</v>
      </c>
      <c r="Q50" s="535">
        <v>0</v>
      </c>
      <c r="R50" s="669">
        <v>0</v>
      </c>
      <c r="S50" s="670">
        <v>0</v>
      </c>
      <c r="T50" s="535">
        <v>0</v>
      </c>
      <c r="U50" s="669">
        <v>0</v>
      </c>
      <c r="V50" s="671">
        <v>0</v>
      </c>
      <c r="W50" s="698">
        <v>0</v>
      </c>
      <c r="X50" s="669">
        <v>0</v>
      </c>
      <c r="Y50" s="671">
        <v>0</v>
      </c>
      <c r="Z50" s="671">
        <v>0</v>
      </c>
    </row>
    <row r="51" spans="1:28" s="39" customFormat="1" ht="26.25" customHeight="1" x14ac:dyDescent="0.25">
      <c r="A51" s="568">
        <v>2219</v>
      </c>
      <c r="B51" s="569">
        <v>6121</v>
      </c>
      <c r="C51" s="570"/>
      <c r="D51" s="339" t="s">
        <v>515</v>
      </c>
      <c r="E51" s="664" t="s">
        <v>504</v>
      </c>
      <c r="F51" s="235" t="s">
        <v>504</v>
      </c>
      <c r="G51" s="235" t="s">
        <v>348</v>
      </c>
      <c r="H51" s="498" t="s">
        <v>348</v>
      </c>
      <c r="I51" s="670">
        <v>5000</v>
      </c>
      <c r="J51" s="666">
        <v>0</v>
      </c>
      <c r="K51" s="667">
        <v>0</v>
      </c>
      <c r="L51" s="298">
        <v>0</v>
      </c>
      <c r="M51" s="803">
        <v>0</v>
      </c>
      <c r="N51" s="805">
        <v>0</v>
      </c>
      <c r="O51" s="668">
        <v>0</v>
      </c>
      <c r="P51" s="670">
        <v>0</v>
      </c>
      <c r="Q51" s="535">
        <v>5000</v>
      </c>
      <c r="R51" s="669">
        <v>0</v>
      </c>
      <c r="S51" s="670">
        <v>0</v>
      </c>
      <c r="T51" s="535">
        <v>0</v>
      </c>
      <c r="U51" s="669">
        <v>0</v>
      </c>
      <c r="V51" s="671">
        <v>0</v>
      </c>
      <c r="W51" s="698">
        <v>0</v>
      </c>
      <c r="X51" s="669">
        <v>0</v>
      </c>
      <c r="Y51" s="671">
        <v>0</v>
      </c>
      <c r="Z51" s="671">
        <v>0</v>
      </c>
    </row>
    <row r="52" spans="1:28" s="39" customFormat="1" ht="26.25" customHeight="1" x14ac:dyDescent="0.25">
      <c r="A52" s="568">
        <v>2219</v>
      </c>
      <c r="B52" s="569">
        <v>6121</v>
      </c>
      <c r="C52" s="570"/>
      <c r="D52" s="341" t="s">
        <v>516</v>
      </c>
      <c r="E52" s="664" t="s">
        <v>504</v>
      </c>
      <c r="F52" s="235" t="s">
        <v>504</v>
      </c>
      <c r="G52" s="235" t="s">
        <v>345</v>
      </c>
      <c r="H52" s="498" t="s">
        <v>345</v>
      </c>
      <c r="I52" s="670">
        <v>900</v>
      </c>
      <c r="J52" s="666">
        <v>0</v>
      </c>
      <c r="K52" s="667">
        <v>0</v>
      </c>
      <c r="L52" s="298">
        <v>900</v>
      </c>
      <c r="M52" s="803">
        <v>0</v>
      </c>
      <c r="N52" s="805">
        <v>900</v>
      </c>
      <c r="O52" s="668">
        <v>0</v>
      </c>
      <c r="P52" s="670">
        <v>0</v>
      </c>
      <c r="Q52" s="535">
        <v>0</v>
      </c>
      <c r="R52" s="669">
        <v>0</v>
      </c>
      <c r="S52" s="670">
        <v>0</v>
      </c>
      <c r="T52" s="535">
        <v>0</v>
      </c>
      <c r="U52" s="669">
        <v>0</v>
      </c>
      <c r="V52" s="671">
        <v>0</v>
      </c>
      <c r="W52" s="698">
        <v>0</v>
      </c>
      <c r="X52" s="669">
        <v>0</v>
      </c>
      <c r="Y52" s="671">
        <v>0</v>
      </c>
      <c r="Z52" s="671">
        <v>0</v>
      </c>
    </row>
    <row r="53" spans="1:28" s="39" customFormat="1" ht="31.5" customHeight="1" x14ac:dyDescent="0.25">
      <c r="A53" s="574">
        <v>2212</v>
      </c>
      <c r="B53" s="575">
        <v>6121</v>
      </c>
      <c r="C53" s="576"/>
      <c r="D53" s="342" t="s">
        <v>517</v>
      </c>
      <c r="E53" s="664" t="s">
        <v>504</v>
      </c>
      <c r="F53" s="235" t="s">
        <v>504</v>
      </c>
      <c r="G53" s="235" t="s">
        <v>345</v>
      </c>
      <c r="H53" s="498" t="s">
        <v>345</v>
      </c>
      <c r="I53" s="665">
        <v>2412</v>
      </c>
      <c r="J53" s="666">
        <v>0</v>
      </c>
      <c r="K53" s="667">
        <v>0</v>
      </c>
      <c r="L53" s="300">
        <v>2412</v>
      </c>
      <c r="M53" s="803">
        <v>0</v>
      </c>
      <c r="N53" s="805">
        <v>2412</v>
      </c>
      <c r="O53" s="668">
        <v>0</v>
      </c>
      <c r="P53" s="670">
        <v>0</v>
      </c>
      <c r="Q53" s="535">
        <v>0</v>
      </c>
      <c r="R53" s="669">
        <v>0</v>
      </c>
      <c r="S53" s="670">
        <v>0</v>
      </c>
      <c r="T53" s="535">
        <v>0</v>
      </c>
      <c r="U53" s="669">
        <v>0</v>
      </c>
      <c r="V53" s="671">
        <v>0</v>
      </c>
      <c r="W53" s="698">
        <v>0</v>
      </c>
      <c r="X53" s="669">
        <v>0</v>
      </c>
      <c r="Y53" s="671">
        <v>0</v>
      </c>
      <c r="Z53" s="671">
        <v>0</v>
      </c>
    </row>
    <row r="54" spans="1:28" s="39" customFormat="1" ht="31.5" customHeight="1" x14ac:dyDescent="0.25">
      <c r="A54" s="574">
        <v>2212</v>
      </c>
      <c r="B54" s="575">
        <v>6121</v>
      </c>
      <c r="C54" s="576"/>
      <c r="D54" s="342" t="s">
        <v>518</v>
      </c>
      <c r="E54" s="664" t="s">
        <v>504</v>
      </c>
      <c r="F54" s="235" t="s">
        <v>504</v>
      </c>
      <c r="G54" s="235" t="s">
        <v>345</v>
      </c>
      <c r="H54" s="498" t="s">
        <v>345</v>
      </c>
      <c r="I54" s="665">
        <v>1440</v>
      </c>
      <c r="J54" s="666">
        <v>0</v>
      </c>
      <c r="K54" s="667">
        <v>0</v>
      </c>
      <c r="L54" s="300">
        <v>1440</v>
      </c>
      <c r="M54" s="803">
        <v>0</v>
      </c>
      <c r="N54" s="805">
        <v>1440</v>
      </c>
      <c r="O54" s="668">
        <v>0</v>
      </c>
      <c r="P54" s="670">
        <v>0</v>
      </c>
      <c r="Q54" s="535">
        <v>0</v>
      </c>
      <c r="R54" s="669">
        <v>0</v>
      </c>
      <c r="S54" s="670">
        <v>0</v>
      </c>
      <c r="T54" s="535">
        <v>0</v>
      </c>
      <c r="U54" s="669">
        <v>0</v>
      </c>
      <c r="V54" s="671">
        <v>0</v>
      </c>
      <c r="W54" s="698">
        <v>0</v>
      </c>
      <c r="X54" s="669">
        <v>0</v>
      </c>
      <c r="Y54" s="671">
        <v>0</v>
      </c>
      <c r="Z54" s="671">
        <v>0</v>
      </c>
    </row>
    <row r="55" spans="1:28" s="39" customFormat="1" ht="26.25" customHeight="1" x14ac:dyDescent="0.25">
      <c r="A55" s="568">
        <v>2219</v>
      </c>
      <c r="B55" s="569">
        <v>6121</v>
      </c>
      <c r="C55" s="570"/>
      <c r="D55" s="343" t="s">
        <v>519</v>
      </c>
      <c r="E55" s="664" t="s">
        <v>504</v>
      </c>
      <c r="F55" s="235" t="s">
        <v>504</v>
      </c>
      <c r="G55" s="235" t="s">
        <v>369</v>
      </c>
      <c r="H55" s="498" t="s">
        <v>369</v>
      </c>
      <c r="I55" s="670">
        <v>860</v>
      </c>
      <c r="J55" s="666">
        <v>0</v>
      </c>
      <c r="K55" s="667">
        <v>0</v>
      </c>
      <c r="L55" s="298">
        <v>0</v>
      </c>
      <c r="M55" s="803">
        <v>0</v>
      </c>
      <c r="N55" s="805">
        <v>0</v>
      </c>
      <c r="O55" s="668">
        <v>0</v>
      </c>
      <c r="P55" s="670">
        <v>0</v>
      </c>
      <c r="Q55" s="535">
        <v>0</v>
      </c>
      <c r="R55" s="669">
        <v>0</v>
      </c>
      <c r="S55" s="670">
        <v>0</v>
      </c>
      <c r="T55" s="535">
        <v>0</v>
      </c>
      <c r="U55" s="669">
        <v>0</v>
      </c>
      <c r="V55" s="671">
        <v>0</v>
      </c>
      <c r="W55" s="698">
        <v>860</v>
      </c>
      <c r="X55" s="669">
        <v>0</v>
      </c>
      <c r="Y55" s="671">
        <v>0</v>
      </c>
      <c r="Z55" s="671">
        <v>0</v>
      </c>
    </row>
    <row r="56" spans="1:28" s="39" customFormat="1" ht="26.25" customHeight="1" x14ac:dyDescent="0.25">
      <c r="A56" s="581">
        <v>2219</v>
      </c>
      <c r="B56" s="582">
        <v>5171</v>
      </c>
      <c r="C56" s="583"/>
      <c r="D56" s="344" t="s">
        <v>520</v>
      </c>
      <c r="E56" s="664" t="s">
        <v>504</v>
      </c>
      <c r="F56" s="235" t="s">
        <v>504</v>
      </c>
      <c r="G56" s="674" t="s">
        <v>348</v>
      </c>
      <c r="H56" s="675" t="s">
        <v>348</v>
      </c>
      <c r="I56" s="676">
        <v>3200</v>
      </c>
      <c r="J56" s="666">
        <v>0</v>
      </c>
      <c r="K56" s="667">
        <v>0</v>
      </c>
      <c r="L56" s="677">
        <v>0</v>
      </c>
      <c r="M56" s="803">
        <v>0</v>
      </c>
      <c r="N56" s="806">
        <v>0</v>
      </c>
      <c r="O56" s="668">
        <v>0</v>
      </c>
      <c r="P56" s="670">
        <v>0</v>
      </c>
      <c r="Q56" s="679">
        <v>3200</v>
      </c>
      <c r="R56" s="669">
        <v>0</v>
      </c>
      <c r="S56" s="670">
        <v>0</v>
      </c>
      <c r="T56" s="679">
        <v>0</v>
      </c>
      <c r="U56" s="669">
        <v>0</v>
      </c>
      <c r="V56" s="671">
        <v>0</v>
      </c>
      <c r="W56" s="809">
        <v>0</v>
      </c>
      <c r="X56" s="669">
        <v>0</v>
      </c>
      <c r="Y56" s="671">
        <v>0</v>
      </c>
      <c r="Z56" s="671">
        <v>0</v>
      </c>
    </row>
    <row r="57" spans="1:28" s="39" customFormat="1" ht="26.25" customHeight="1" x14ac:dyDescent="0.25">
      <c r="A57" s="581">
        <v>2219</v>
      </c>
      <c r="B57" s="582">
        <v>5171</v>
      </c>
      <c r="C57" s="583"/>
      <c r="D57" s="339" t="s">
        <v>521</v>
      </c>
      <c r="E57" s="664" t="s">
        <v>504</v>
      </c>
      <c r="F57" s="235" t="s">
        <v>504</v>
      </c>
      <c r="G57" s="674" t="s">
        <v>348</v>
      </c>
      <c r="H57" s="675" t="s">
        <v>348</v>
      </c>
      <c r="I57" s="680">
        <v>15000</v>
      </c>
      <c r="J57" s="666">
        <v>0</v>
      </c>
      <c r="K57" s="667">
        <v>0</v>
      </c>
      <c r="L57" s="678">
        <v>0</v>
      </c>
      <c r="M57" s="803">
        <v>0</v>
      </c>
      <c r="N57" s="806">
        <v>0</v>
      </c>
      <c r="O57" s="668">
        <v>0</v>
      </c>
      <c r="P57" s="670">
        <v>0</v>
      </c>
      <c r="Q57" s="679">
        <v>15000</v>
      </c>
      <c r="R57" s="669">
        <v>0</v>
      </c>
      <c r="S57" s="670">
        <v>0</v>
      </c>
      <c r="T57" s="679">
        <v>0</v>
      </c>
      <c r="U57" s="669">
        <v>0</v>
      </c>
      <c r="V57" s="671">
        <v>0</v>
      </c>
      <c r="W57" s="809">
        <v>0</v>
      </c>
      <c r="X57" s="669">
        <v>0</v>
      </c>
      <c r="Y57" s="671">
        <v>0</v>
      </c>
      <c r="Z57" s="671">
        <v>0</v>
      </c>
    </row>
    <row r="58" spans="1:28" s="39" customFormat="1" ht="26.25" customHeight="1" x14ac:dyDescent="0.25">
      <c r="A58" s="568">
        <v>2219</v>
      </c>
      <c r="B58" s="569">
        <v>5171</v>
      </c>
      <c r="C58" s="570"/>
      <c r="D58" s="599" t="s">
        <v>522</v>
      </c>
      <c r="E58" s="664" t="s">
        <v>504</v>
      </c>
      <c r="F58" s="235" t="s">
        <v>504</v>
      </c>
      <c r="G58" s="235" t="s">
        <v>345</v>
      </c>
      <c r="H58" s="498" t="s">
        <v>345</v>
      </c>
      <c r="I58" s="681">
        <v>2300</v>
      </c>
      <c r="J58" s="666">
        <v>0</v>
      </c>
      <c r="K58" s="667">
        <v>0</v>
      </c>
      <c r="L58" s="298">
        <v>2300</v>
      </c>
      <c r="M58" s="803">
        <v>0</v>
      </c>
      <c r="N58" s="805">
        <v>2300</v>
      </c>
      <c r="O58" s="668">
        <v>0</v>
      </c>
      <c r="P58" s="670">
        <v>0</v>
      </c>
      <c r="Q58" s="535">
        <v>0</v>
      </c>
      <c r="R58" s="669">
        <v>0</v>
      </c>
      <c r="S58" s="670">
        <v>0</v>
      </c>
      <c r="T58" s="535">
        <v>0</v>
      </c>
      <c r="U58" s="669">
        <v>0</v>
      </c>
      <c r="V58" s="671">
        <v>0</v>
      </c>
      <c r="W58" s="810">
        <v>0</v>
      </c>
      <c r="X58" s="669">
        <v>0</v>
      </c>
      <c r="Y58" s="671">
        <v>0</v>
      </c>
      <c r="Z58" s="671">
        <v>0</v>
      </c>
    </row>
    <row r="59" spans="1:28" ht="26.25" customHeight="1" x14ac:dyDescent="0.25">
      <c r="A59" s="568">
        <v>2219</v>
      </c>
      <c r="B59" s="569">
        <v>6121</v>
      </c>
      <c r="C59" s="570"/>
      <c r="D59" s="339" t="s">
        <v>523</v>
      </c>
      <c r="E59" s="664" t="s">
        <v>504</v>
      </c>
      <c r="F59" s="235" t="s">
        <v>504</v>
      </c>
      <c r="G59" s="235" t="s">
        <v>348</v>
      </c>
      <c r="H59" s="498" t="s">
        <v>369</v>
      </c>
      <c r="I59" s="682">
        <v>20500</v>
      </c>
      <c r="J59" s="666">
        <v>0</v>
      </c>
      <c r="K59" s="667">
        <v>0</v>
      </c>
      <c r="L59" s="298">
        <v>0</v>
      </c>
      <c r="M59" s="803">
        <v>0</v>
      </c>
      <c r="N59" s="805">
        <v>0</v>
      </c>
      <c r="O59" s="668">
        <v>0</v>
      </c>
      <c r="P59" s="670">
        <v>0</v>
      </c>
      <c r="Q59" s="535">
        <v>5900</v>
      </c>
      <c r="R59" s="669">
        <v>0</v>
      </c>
      <c r="S59" s="670">
        <v>0</v>
      </c>
      <c r="T59" s="535">
        <v>8400</v>
      </c>
      <c r="U59" s="669">
        <v>0</v>
      </c>
      <c r="V59" s="671">
        <v>0</v>
      </c>
      <c r="W59" s="810">
        <v>6200</v>
      </c>
      <c r="X59" s="669">
        <v>0</v>
      </c>
      <c r="Y59" s="671">
        <v>0</v>
      </c>
      <c r="Z59" s="671">
        <v>0</v>
      </c>
    </row>
    <row r="60" spans="1:28" ht="28.5" customHeight="1" x14ac:dyDescent="0.25">
      <c r="A60" s="568">
        <v>2212</v>
      </c>
      <c r="B60" s="569">
        <v>6121</v>
      </c>
      <c r="C60" s="570"/>
      <c r="D60" s="341" t="s">
        <v>524</v>
      </c>
      <c r="E60" s="664" t="s">
        <v>504</v>
      </c>
      <c r="F60" s="235" t="s">
        <v>504</v>
      </c>
      <c r="G60" s="235" t="s">
        <v>356</v>
      </c>
      <c r="H60" s="498" t="s">
        <v>356</v>
      </c>
      <c r="I60" s="670">
        <v>2521</v>
      </c>
      <c r="J60" s="666">
        <v>0</v>
      </c>
      <c r="K60" s="667">
        <v>0</v>
      </c>
      <c r="L60" s="298">
        <v>0</v>
      </c>
      <c r="M60" s="803">
        <v>0</v>
      </c>
      <c r="N60" s="805">
        <v>0</v>
      </c>
      <c r="O60" s="668">
        <v>0</v>
      </c>
      <c r="P60" s="670">
        <v>0</v>
      </c>
      <c r="Q60" s="535">
        <v>0</v>
      </c>
      <c r="R60" s="669">
        <v>0</v>
      </c>
      <c r="S60" s="670">
        <v>0</v>
      </c>
      <c r="T60" s="535">
        <v>2521</v>
      </c>
      <c r="U60" s="669">
        <v>0</v>
      </c>
      <c r="V60" s="671">
        <v>0</v>
      </c>
      <c r="W60" s="698">
        <v>0</v>
      </c>
      <c r="X60" s="669">
        <v>0</v>
      </c>
      <c r="Y60" s="671">
        <v>0</v>
      </c>
      <c r="Z60" s="671">
        <v>0</v>
      </c>
      <c r="AA60" s="577" t="s">
        <v>481</v>
      </c>
    </row>
    <row r="61" spans="1:28" ht="31.5" customHeight="1" x14ac:dyDescent="0.25">
      <c r="A61" s="568">
        <v>2212</v>
      </c>
      <c r="B61" s="569">
        <v>6121</v>
      </c>
      <c r="C61" s="570"/>
      <c r="D61" s="341" t="s">
        <v>525</v>
      </c>
      <c r="E61" s="664" t="s">
        <v>504</v>
      </c>
      <c r="F61" s="235" t="s">
        <v>504</v>
      </c>
      <c r="G61" s="235" t="s">
        <v>356</v>
      </c>
      <c r="H61" s="498" t="s">
        <v>356</v>
      </c>
      <c r="I61" s="670">
        <v>2144</v>
      </c>
      <c r="J61" s="666">
        <v>0</v>
      </c>
      <c r="K61" s="667">
        <v>0</v>
      </c>
      <c r="L61" s="298">
        <v>0</v>
      </c>
      <c r="M61" s="803">
        <v>0</v>
      </c>
      <c r="N61" s="805">
        <v>0</v>
      </c>
      <c r="O61" s="668">
        <v>0</v>
      </c>
      <c r="P61" s="670">
        <v>0</v>
      </c>
      <c r="Q61" s="535">
        <v>0</v>
      </c>
      <c r="R61" s="669">
        <v>0</v>
      </c>
      <c r="S61" s="670">
        <v>0</v>
      </c>
      <c r="T61" s="535">
        <v>2144</v>
      </c>
      <c r="U61" s="669">
        <v>0</v>
      </c>
      <c r="V61" s="671">
        <v>0</v>
      </c>
      <c r="W61" s="698">
        <v>0</v>
      </c>
      <c r="X61" s="669">
        <v>0</v>
      </c>
      <c r="Y61" s="671">
        <v>0</v>
      </c>
      <c r="Z61" s="671">
        <v>0</v>
      </c>
    </row>
    <row r="62" spans="1:28" ht="26.25" customHeight="1" x14ac:dyDescent="0.25">
      <c r="A62" s="568">
        <v>2212</v>
      </c>
      <c r="B62" s="569">
        <v>6121</v>
      </c>
      <c r="C62" s="570"/>
      <c r="D62" s="339" t="s">
        <v>526</v>
      </c>
      <c r="E62" s="664" t="s">
        <v>504</v>
      </c>
      <c r="F62" s="235" t="s">
        <v>504</v>
      </c>
      <c r="G62" s="235" t="s">
        <v>369</v>
      </c>
      <c r="H62" s="498" t="s">
        <v>369</v>
      </c>
      <c r="I62" s="670">
        <v>4300</v>
      </c>
      <c r="J62" s="666">
        <v>0</v>
      </c>
      <c r="K62" s="667">
        <v>0</v>
      </c>
      <c r="L62" s="298">
        <v>0</v>
      </c>
      <c r="M62" s="803">
        <v>0</v>
      </c>
      <c r="N62" s="805">
        <v>0</v>
      </c>
      <c r="O62" s="668">
        <v>0</v>
      </c>
      <c r="P62" s="670">
        <v>0</v>
      </c>
      <c r="Q62" s="535">
        <v>0</v>
      </c>
      <c r="R62" s="669">
        <v>0</v>
      </c>
      <c r="S62" s="670">
        <v>0</v>
      </c>
      <c r="T62" s="535">
        <v>0</v>
      </c>
      <c r="U62" s="669">
        <v>0</v>
      </c>
      <c r="V62" s="671">
        <v>0</v>
      </c>
      <c r="W62" s="698">
        <v>4300</v>
      </c>
      <c r="X62" s="669">
        <v>0</v>
      </c>
      <c r="Y62" s="671">
        <v>0</v>
      </c>
      <c r="Z62" s="671">
        <v>0</v>
      </c>
      <c r="AA62" s="180"/>
      <c r="AB62" s="180"/>
    </row>
    <row r="63" spans="1:28" ht="26.25" customHeight="1" x14ac:dyDescent="0.25">
      <c r="A63" s="578">
        <v>2212</v>
      </c>
      <c r="B63" s="579">
        <v>6121</v>
      </c>
      <c r="C63" s="580"/>
      <c r="D63" s="344" t="s">
        <v>527</v>
      </c>
      <c r="E63" s="664" t="s">
        <v>504</v>
      </c>
      <c r="F63" s="235" t="s">
        <v>504</v>
      </c>
      <c r="G63" s="235" t="s">
        <v>369</v>
      </c>
      <c r="H63" s="498" t="s">
        <v>369</v>
      </c>
      <c r="I63" s="683">
        <v>6200</v>
      </c>
      <c r="J63" s="666">
        <v>0</v>
      </c>
      <c r="K63" s="667">
        <v>0</v>
      </c>
      <c r="L63" s="678">
        <v>0</v>
      </c>
      <c r="M63" s="803">
        <v>0</v>
      </c>
      <c r="N63" s="806">
        <v>0</v>
      </c>
      <c r="O63" s="668">
        <v>0</v>
      </c>
      <c r="P63" s="670">
        <v>0</v>
      </c>
      <c r="Q63" s="535">
        <v>0</v>
      </c>
      <c r="R63" s="669">
        <v>0</v>
      </c>
      <c r="S63" s="670">
        <v>0</v>
      </c>
      <c r="T63" s="535">
        <v>0</v>
      </c>
      <c r="U63" s="669">
        <v>0</v>
      </c>
      <c r="V63" s="671">
        <v>0</v>
      </c>
      <c r="W63" s="698">
        <v>6200</v>
      </c>
      <c r="X63" s="669">
        <v>0</v>
      </c>
      <c r="Y63" s="671">
        <v>0</v>
      </c>
      <c r="Z63" s="671">
        <v>0</v>
      </c>
      <c r="AA63" s="180"/>
      <c r="AB63" s="180"/>
    </row>
    <row r="64" spans="1:28" ht="26.25" customHeight="1" x14ac:dyDescent="0.25">
      <c r="A64" s="568">
        <v>2219</v>
      </c>
      <c r="B64" s="569">
        <v>6121</v>
      </c>
      <c r="C64" s="570"/>
      <c r="D64" s="343" t="s">
        <v>528</v>
      </c>
      <c r="E64" s="664" t="s">
        <v>504</v>
      </c>
      <c r="F64" s="235" t="s">
        <v>504</v>
      </c>
      <c r="G64" s="235" t="s">
        <v>352</v>
      </c>
      <c r="H64" s="498" t="s">
        <v>352</v>
      </c>
      <c r="I64" s="670">
        <v>2500</v>
      </c>
      <c r="J64" s="666">
        <v>0</v>
      </c>
      <c r="K64" s="672">
        <v>2500</v>
      </c>
      <c r="L64" s="298">
        <v>0</v>
      </c>
      <c r="M64" s="803">
        <v>0</v>
      </c>
      <c r="N64" s="805">
        <v>0</v>
      </c>
      <c r="O64" s="668">
        <v>0</v>
      </c>
      <c r="P64" s="670">
        <v>0</v>
      </c>
      <c r="Q64" s="535">
        <v>0</v>
      </c>
      <c r="R64" s="669">
        <v>0</v>
      </c>
      <c r="S64" s="670">
        <v>0</v>
      </c>
      <c r="T64" s="535">
        <v>0</v>
      </c>
      <c r="U64" s="669">
        <v>0</v>
      </c>
      <c r="V64" s="671">
        <v>0</v>
      </c>
      <c r="W64" s="698">
        <v>0</v>
      </c>
      <c r="X64" s="669">
        <v>0</v>
      </c>
      <c r="Y64" s="671">
        <v>0</v>
      </c>
      <c r="Z64" s="671">
        <v>0</v>
      </c>
      <c r="AA64" s="180"/>
      <c r="AB64" s="180"/>
    </row>
    <row r="65" spans="1:54" ht="26.25" customHeight="1" x14ac:dyDescent="0.25">
      <c r="A65" s="568">
        <v>2219</v>
      </c>
      <c r="B65" s="569">
        <v>6121</v>
      </c>
      <c r="C65" s="570"/>
      <c r="D65" s="343" t="s">
        <v>529</v>
      </c>
      <c r="E65" s="664" t="s">
        <v>504</v>
      </c>
      <c r="F65" s="235" t="s">
        <v>504</v>
      </c>
      <c r="G65" s="235" t="s">
        <v>345</v>
      </c>
      <c r="H65" s="498" t="s">
        <v>345</v>
      </c>
      <c r="I65" s="670">
        <v>8000</v>
      </c>
      <c r="J65" s="666">
        <v>0</v>
      </c>
      <c r="K65" s="672">
        <v>0</v>
      </c>
      <c r="L65" s="298">
        <v>8000</v>
      </c>
      <c r="M65" s="803">
        <v>0</v>
      </c>
      <c r="N65" s="805">
        <v>5600</v>
      </c>
      <c r="O65" s="668">
        <v>0</v>
      </c>
      <c r="P65" s="670">
        <v>2400</v>
      </c>
      <c r="Q65" s="535">
        <v>0</v>
      </c>
      <c r="R65" s="669">
        <v>0</v>
      </c>
      <c r="S65" s="670">
        <v>0</v>
      </c>
      <c r="T65" s="535">
        <v>0</v>
      </c>
      <c r="U65" s="669">
        <v>0</v>
      </c>
      <c r="V65" s="671">
        <v>0</v>
      </c>
      <c r="W65" s="698">
        <v>0</v>
      </c>
      <c r="X65" s="669">
        <v>0</v>
      </c>
      <c r="Y65" s="671">
        <v>0</v>
      </c>
      <c r="Z65" s="671">
        <v>0</v>
      </c>
      <c r="AA65" s="180"/>
      <c r="AB65" s="180"/>
    </row>
    <row r="66" spans="1:54" s="228" customFormat="1" ht="32.25" customHeight="1" x14ac:dyDescent="0.25">
      <c r="A66" s="684">
        <v>3111</v>
      </c>
      <c r="B66" s="685">
        <v>6121</v>
      </c>
      <c r="C66" s="686"/>
      <c r="D66" s="342" t="s">
        <v>530</v>
      </c>
      <c r="E66" s="664" t="s">
        <v>504</v>
      </c>
      <c r="F66" s="235" t="s">
        <v>504</v>
      </c>
      <c r="G66" s="687" t="s">
        <v>345</v>
      </c>
      <c r="H66" s="688" t="s">
        <v>345</v>
      </c>
      <c r="I66" s="689">
        <v>3515</v>
      </c>
      <c r="J66" s="666">
        <v>0</v>
      </c>
      <c r="K66" s="590">
        <v>0</v>
      </c>
      <c r="L66" s="690">
        <v>3515</v>
      </c>
      <c r="M66" s="803">
        <v>0</v>
      </c>
      <c r="N66" s="691">
        <v>1476</v>
      </c>
      <c r="O66" s="668">
        <v>1406</v>
      </c>
      <c r="P66" s="667">
        <v>633</v>
      </c>
      <c r="Q66" s="692">
        <v>0</v>
      </c>
      <c r="R66" s="669">
        <v>0</v>
      </c>
      <c r="S66" s="670">
        <v>0</v>
      </c>
      <c r="T66" s="753">
        <v>0</v>
      </c>
      <c r="U66" s="669">
        <v>0</v>
      </c>
      <c r="V66" s="671">
        <v>0</v>
      </c>
      <c r="W66" s="692">
        <v>0</v>
      </c>
      <c r="X66" s="669">
        <v>0</v>
      </c>
      <c r="Y66" s="671">
        <v>0</v>
      </c>
      <c r="Z66" s="671">
        <v>0</v>
      </c>
      <c r="AA66" s="693"/>
    </row>
    <row r="67" spans="1:54" s="228" customFormat="1" ht="30" customHeight="1" x14ac:dyDescent="0.25">
      <c r="A67" s="684">
        <v>3113</v>
      </c>
      <c r="B67" s="685">
        <v>6121</v>
      </c>
      <c r="C67" s="694"/>
      <c r="D67" s="341" t="s">
        <v>531</v>
      </c>
      <c r="E67" s="664" t="s">
        <v>504</v>
      </c>
      <c r="F67" s="235" t="s">
        <v>504</v>
      </c>
      <c r="G67" s="687" t="s">
        <v>345</v>
      </c>
      <c r="H67" s="688" t="s">
        <v>345</v>
      </c>
      <c r="I67" s="695">
        <v>6819</v>
      </c>
      <c r="J67" s="666">
        <v>0</v>
      </c>
      <c r="K67" s="591">
        <v>0</v>
      </c>
      <c r="L67" s="696">
        <v>6819</v>
      </c>
      <c r="M67" s="803">
        <v>0</v>
      </c>
      <c r="N67" s="697">
        <v>2864</v>
      </c>
      <c r="O67" s="669">
        <v>2728</v>
      </c>
      <c r="P67" s="672">
        <v>1227</v>
      </c>
      <c r="Q67" s="698">
        <v>0</v>
      </c>
      <c r="R67" s="669">
        <v>0</v>
      </c>
      <c r="S67" s="670">
        <v>0</v>
      </c>
      <c r="T67" s="535">
        <v>0</v>
      </c>
      <c r="U67" s="669">
        <v>0</v>
      </c>
      <c r="V67" s="671">
        <v>0</v>
      </c>
      <c r="W67" s="698">
        <v>0</v>
      </c>
      <c r="X67" s="669">
        <v>0</v>
      </c>
      <c r="Y67" s="671">
        <v>0</v>
      </c>
      <c r="Z67" s="671">
        <v>0</v>
      </c>
      <c r="AA67" s="693"/>
    </row>
    <row r="68" spans="1:54" s="228" customFormat="1" ht="54.75" customHeight="1" x14ac:dyDescent="0.25">
      <c r="A68" s="584">
        <v>3111</v>
      </c>
      <c r="B68" s="585">
        <v>6121</v>
      </c>
      <c r="C68" s="586"/>
      <c r="D68" s="588" t="s">
        <v>532</v>
      </c>
      <c r="E68" s="664" t="s">
        <v>504</v>
      </c>
      <c r="F68" s="235" t="s">
        <v>504</v>
      </c>
      <c r="G68" s="235" t="s">
        <v>345</v>
      </c>
      <c r="H68" s="498" t="s">
        <v>345</v>
      </c>
      <c r="I68" s="700">
        <v>25000</v>
      </c>
      <c r="J68" s="666">
        <v>0</v>
      </c>
      <c r="K68" s="667">
        <v>0</v>
      </c>
      <c r="L68" s="677">
        <v>15000</v>
      </c>
      <c r="M68" s="803">
        <v>0</v>
      </c>
      <c r="N68" s="701">
        <f>L68*0.7</f>
        <v>10500</v>
      </c>
      <c r="O68" s="702">
        <v>0</v>
      </c>
      <c r="P68" s="703">
        <v>4500</v>
      </c>
      <c r="Q68" s="704">
        <v>10000</v>
      </c>
      <c r="R68" s="669">
        <v>0</v>
      </c>
      <c r="S68" s="670">
        <v>0</v>
      </c>
      <c r="T68" s="535">
        <v>0</v>
      </c>
      <c r="U68" s="669">
        <v>0</v>
      </c>
      <c r="V68" s="671">
        <v>0</v>
      </c>
      <c r="W68" s="698">
        <v>0</v>
      </c>
      <c r="X68" s="669">
        <v>0</v>
      </c>
      <c r="Y68" s="671">
        <v>0</v>
      </c>
      <c r="Z68" s="671">
        <v>0</v>
      </c>
      <c r="AA68" s="693"/>
    </row>
    <row r="69" spans="1:54" s="229" customFormat="1" ht="33" customHeight="1" thickBot="1" x14ac:dyDescent="0.3">
      <c r="A69" s="705">
        <v>3113</v>
      </c>
      <c r="B69" s="706">
        <v>6121</v>
      </c>
      <c r="C69" s="707"/>
      <c r="D69" s="600" t="s">
        <v>533</v>
      </c>
      <c r="E69" s="708" t="s">
        <v>504</v>
      </c>
      <c r="F69" s="709" t="s">
        <v>504</v>
      </c>
      <c r="G69" s="710" t="s">
        <v>345</v>
      </c>
      <c r="H69" s="711" t="s">
        <v>345</v>
      </c>
      <c r="I69" s="712">
        <v>2000</v>
      </c>
      <c r="J69" s="666">
        <v>0</v>
      </c>
      <c r="K69" s="713">
        <v>0</v>
      </c>
      <c r="L69" s="714">
        <v>2000</v>
      </c>
      <c r="M69" s="715">
        <v>0</v>
      </c>
      <c r="N69" s="807">
        <f>L69*0.7</f>
        <v>1400</v>
      </c>
      <c r="O69" s="717">
        <v>0</v>
      </c>
      <c r="P69" s="718">
        <v>600</v>
      </c>
      <c r="Q69" s="719"/>
      <c r="R69" s="669">
        <v>0</v>
      </c>
      <c r="S69" s="670">
        <v>0</v>
      </c>
      <c r="T69" s="812">
        <v>0</v>
      </c>
      <c r="U69" s="813">
        <v>0</v>
      </c>
      <c r="V69" s="814">
        <v>0</v>
      </c>
      <c r="W69" s="721">
        <v>0</v>
      </c>
      <c r="X69" s="669">
        <v>0</v>
      </c>
      <c r="Y69" s="671">
        <v>0</v>
      </c>
      <c r="Z69" s="671">
        <v>0</v>
      </c>
      <c r="AA69" s="722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8"/>
    </row>
    <row r="70" spans="1:54" ht="23.1" customHeight="1" thickBot="1" x14ac:dyDescent="0.3">
      <c r="A70" s="636"/>
      <c r="B70" s="637"/>
      <c r="C70" s="638"/>
      <c r="D70" s="976" t="s">
        <v>1</v>
      </c>
      <c r="E70" s="977"/>
      <c r="F70" s="977"/>
      <c r="G70" s="977"/>
      <c r="H70" s="978"/>
      <c r="I70" s="642">
        <f t="shared" ref="I70:Z70" si="3">SUM(I41:I69)+I31</f>
        <v>415822</v>
      </c>
      <c r="J70" s="643">
        <f t="shared" si="3"/>
        <v>0</v>
      </c>
      <c r="K70" s="644">
        <f t="shared" si="3"/>
        <v>2500</v>
      </c>
      <c r="L70" s="723">
        <f t="shared" si="3"/>
        <v>163309</v>
      </c>
      <c r="M70" s="724">
        <f t="shared" si="3"/>
        <v>0</v>
      </c>
      <c r="N70" s="725">
        <f t="shared" si="3"/>
        <v>147985</v>
      </c>
      <c r="O70" s="647">
        <f t="shared" si="3"/>
        <v>4134</v>
      </c>
      <c r="P70" s="647">
        <f t="shared" si="3"/>
        <v>11190</v>
      </c>
      <c r="Q70" s="726">
        <f t="shared" si="3"/>
        <v>145988</v>
      </c>
      <c r="R70" s="647">
        <f t="shared" si="3"/>
        <v>0</v>
      </c>
      <c r="S70" s="644">
        <f t="shared" si="3"/>
        <v>0</v>
      </c>
      <c r="T70" s="726">
        <f t="shared" si="3"/>
        <v>70465</v>
      </c>
      <c r="U70" s="647">
        <f t="shared" si="3"/>
        <v>0</v>
      </c>
      <c r="V70" s="644">
        <f t="shared" si="3"/>
        <v>0</v>
      </c>
      <c r="W70" s="726">
        <f t="shared" si="3"/>
        <v>33560</v>
      </c>
      <c r="X70" s="647">
        <f t="shared" si="3"/>
        <v>0</v>
      </c>
      <c r="Y70" s="647">
        <f t="shared" si="3"/>
        <v>0</v>
      </c>
      <c r="Z70" s="649">
        <f t="shared" si="3"/>
        <v>0</v>
      </c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</row>
    <row r="71" spans="1:54" ht="15.75" customHeight="1" x14ac:dyDescent="0.25">
      <c r="Z71" s="65" t="s">
        <v>101</v>
      </c>
    </row>
    <row r="72" spans="1:54" ht="24.75" customHeight="1" x14ac:dyDescent="0.25">
      <c r="A72" s="601"/>
      <c r="D72" s="602" t="s">
        <v>44</v>
      </c>
      <c r="E72" s="603" t="s">
        <v>49</v>
      </c>
      <c r="F72" s="65"/>
      <c r="G72" s="65"/>
      <c r="H72" s="65"/>
      <c r="I72" s="65"/>
      <c r="J72" s="65"/>
      <c r="K72" s="65"/>
      <c r="L72" s="65"/>
      <c r="M72" s="273"/>
      <c r="N72" s="273"/>
      <c r="O72" s="273"/>
      <c r="P72" s="604"/>
      <c r="Z72" s="605" t="s">
        <v>26</v>
      </c>
    </row>
    <row r="73" spans="1:54" ht="15" customHeight="1" thickBot="1" x14ac:dyDescent="0.25">
      <c r="A73" s="892" t="s">
        <v>112</v>
      </c>
      <c r="B73" s="893"/>
      <c r="C73" s="894"/>
      <c r="I73" s="606" t="s">
        <v>2</v>
      </c>
      <c r="J73" s="606" t="s">
        <v>3</v>
      </c>
      <c r="K73" s="606" t="s">
        <v>4</v>
      </c>
      <c r="L73" s="606" t="s">
        <v>5</v>
      </c>
      <c r="M73" s="606" t="s">
        <v>6</v>
      </c>
      <c r="N73" s="606" t="s">
        <v>7</v>
      </c>
      <c r="O73" s="607" t="s">
        <v>118</v>
      </c>
      <c r="P73" s="607" t="s">
        <v>8</v>
      </c>
      <c r="Q73" s="607" t="s">
        <v>9</v>
      </c>
      <c r="R73" s="607" t="s">
        <v>10</v>
      </c>
      <c r="S73" s="607" t="s">
        <v>119</v>
      </c>
      <c r="T73" s="607" t="s">
        <v>11</v>
      </c>
      <c r="U73" s="607" t="s">
        <v>14</v>
      </c>
      <c r="V73" s="607" t="s">
        <v>19</v>
      </c>
      <c r="W73" s="607" t="s">
        <v>120</v>
      </c>
      <c r="X73" s="606" t="s">
        <v>30</v>
      </c>
      <c r="Y73" s="606" t="s">
        <v>31</v>
      </c>
      <c r="Z73" s="606" t="s">
        <v>32</v>
      </c>
    </row>
    <row r="74" spans="1:54" ht="15.75" customHeight="1" thickBot="1" x14ac:dyDescent="0.25">
      <c r="A74" s="895"/>
      <c r="B74" s="896"/>
      <c r="C74" s="897"/>
      <c r="D74" s="949" t="s">
        <v>0</v>
      </c>
      <c r="E74" s="952" t="s">
        <v>34</v>
      </c>
      <c r="F74" s="953" t="s">
        <v>35</v>
      </c>
      <c r="G74" s="955" t="s">
        <v>36</v>
      </c>
      <c r="H74" s="936"/>
      <c r="I74" s="960" t="s">
        <v>27</v>
      </c>
      <c r="J74" s="608" t="s">
        <v>33</v>
      </c>
      <c r="K74" s="608" t="s">
        <v>13</v>
      </c>
      <c r="L74" s="609" t="s">
        <v>12</v>
      </c>
      <c r="M74" s="968" t="s">
        <v>126</v>
      </c>
      <c r="N74" s="969"/>
      <c r="O74" s="969"/>
      <c r="P74" s="970"/>
      <c r="Q74" s="963" t="s">
        <v>127</v>
      </c>
      <c r="R74" s="964"/>
      <c r="S74" s="964"/>
      <c r="T74" s="964"/>
      <c r="U74" s="964"/>
      <c r="V74" s="964"/>
      <c r="W74" s="964"/>
      <c r="X74" s="964"/>
      <c r="Y74" s="964"/>
      <c r="Z74" s="957" t="s">
        <v>558</v>
      </c>
    </row>
    <row r="75" spans="1:54" ht="15.75" customHeight="1" x14ac:dyDescent="0.2">
      <c r="A75" s="941" t="s">
        <v>39</v>
      </c>
      <c r="B75" s="943" t="s">
        <v>40</v>
      </c>
      <c r="C75" s="945" t="s">
        <v>41</v>
      </c>
      <c r="D75" s="950"/>
      <c r="E75" s="930"/>
      <c r="F75" s="933"/>
      <c r="G75" s="956" t="s">
        <v>37</v>
      </c>
      <c r="H75" s="954" t="s">
        <v>38</v>
      </c>
      <c r="I75" s="909"/>
      <c r="J75" s="947" t="s">
        <v>559</v>
      </c>
      <c r="K75" s="947" t="s">
        <v>560</v>
      </c>
      <c r="L75" s="965" t="s">
        <v>561</v>
      </c>
      <c r="M75" s="971" t="s">
        <v>562</v>
      </c>
      <c r="N75" s="973" t="s">
        <v>43</v>
      </c>
      <c r="O75" s="974" t="s">
        <v>21</v>
      </c>
      <c r="P75" s="975" t="s">
        <v>22</v>
      </c>
      <c r="Q75" s="961" t="s">
        <v>114</v>
      </c>
      <c r="R75" s="962"/>
      <c r="S75" s="967"/>
      <c r="T75" s="961" t="s">
        <v>117</v>
      </c>
      <c r="U75" s="962"/>
      <c r="V75" s="877"/>
      <c r="W75" s="962" t="s">
        <v>128</v>
      </c>
      <c r="X75" s="962"/>
      <c r="Y75" s="940"/>
      <c r="Z75" s="958"/>
    </row>
    <row r="76" spans="1:54" ht="39" customHeight="1" thickBot="1" x14ac:dyDescent="0.25">
      <c r="A76" s="942"/>
      <c r="B76" s="944"/>
      <c r="C76" s="946"/>
      <c r="D76" s="951"/>
      <c r="E76" s="930"/>
      <c r="F76" s="933"/>
      <c r="G76" s="979"/>
      <c r="H76" s="980"/>
      <c r="I76" s="910"/>
      <c r="J76" s="948"/>
      <c r="K76" s="948"/>
      <c r="L76" s="966"/>
      <c r="M76" s="972"/>
      <c r="N76" s="922"/>
      <c r="O76" s="884"/>
      <c r="P76" s="886"/>
      <c r="Q76" s="655" t="s">
        <v>20</v>
      </c>
      <c r="R76" s="610" t="s">
        <v>28</v>
      </c>
      <c r="S76" s="611" t="s">
        <v>29</v>
      </c>
      <c r="T76" s="655" t="s">
        <v>20</v>
      </c>
      <c r="U76" s="610" t="s">
        <v>28</v>
      </c>
      <c r="V76" s="611" t="s">
        <v>29</v>
      </c>
      <c r="W76" s="655" t="s">
        <v>20</v>
      </c>
      <c r="X76" s="610" t="s">
        <v>28</v>
      </c>
      <c r="Y76" s="611" t="s">
        <v>29</v>
      </c>
      <c r="Z76" s="959"/>
    </row>
    <row r="77" spans="1:54" s="228" customFormat="1" ht="26.25" customHeight="1" x14ac:dyDescent="0.25">
      <c r="A77" s="727">
        <v>3113</v>
      </c>
      <c r="B77" s="728">
        <v>6121</v>
      </c>
      <c r="C77" s="729"/>
      <c r="D77" s="592" t="s">
        <v>534</v>
      </c>
      <c r="E77" s="730" t="s">
        <v>504</v>
      </c>
      <c r="F77" s="731" t="s">
        <v>504</v>
      </c>
      <c r="G77" s="731" t="s">
        <v>345</v>
      </c>
      <c r="H77" s="732" t="s">
        <v>345</v>
      </c>
      <c r="I77" s="712">
        <v>40000</v>
      </c>
      <c r="J77" s="733">
        <v>0</v>
      </c>
      <c r="K77" s="734">
        <v>0</v>
      </c>
      <c r="L77" s="735">
        <v>40000</v>
      </c>
      <c r="M77" s="596">
        <v>0</v>
      </c>
      <c r="N77" s="716">
        <v>2800</v>
      </c>
      <c r="O77" s="717">
        <v>36000</v>
      </c>
      <c r="P77" s="718">
        <v>1200</v>
      </c>
      <c r="Q77" s="719">
        <v>0</v>
      </c>
      <c r="R77" s="720">
        <v>0</v>
      </c>
      <c r="S77" s="591">
        <v>0</v>
      </c>
      <c r="T77" s="815">
        <v>0</v>
      </c>
      <c r="U77" s="816">
        <v>0</v>
      </c>
      <c r="V77" s="817">
        <v>0</v>
      </c>
      <c r="W77" s="820">
        <v>0</v>
      </c>
      <c r="X77" s="662">
        <v>0</v>
      </c>
      <c r="Y77" s="661">
        <v>0</v>
      </c>
      <c r="Z77" s="699">
        <v>0</v>
      </c>
      <c r="AA77" s="693"/>
    </row>
    <row r="78" spans="1:54" s="228" customFormat="1" ht="30" customHeight="1" x14ac:dyDescent="0.25">
      <c r="A78" s="727">
        <v>3113</v>
      </c>
      <c r="B78" s="728">
        <v>6121</v>
      </c>
      <c r="C78" s="729"/>
      <c r="D78" s="592" t="s">
        <v>535</v>
      </c>
      <c r="E78" s="736" t="s">
        <v>504</v>
      </c>
      <c r="F78" s="737" t="s">
        <v>504</v>
      </c>
      <c r="G78" s="737" t="s">
        <v>345</v>
      </c>
      <c r="H78" s="738" t="s">
        <v>345</v>
      </c>
      <c r="I78" s="712">
        <v>6000</v>
      </c>
      <c r="J78" s="733">
        <v>0</v>
      </c>
      <c r="K78" s="734">
        <v>0</v>
      </c>
      <c r="L78" s="735">
        <v>6000</v>
      </c>
      <c r="M78" s="715">
        <v>0</v>
      </c>
      <c r="N78" s="716">
        <f>L78*0.7</f>
        <v>4200</v>
      </c>
      <c r="O78" s="717">
        <v>0</v>
      </c>
      <c r="P78" s="718">
        <v>1800</v>
      </c>
      <c r="Q78" s="719">
        <v>0</v>
      </c>
      <c r="R78" s="720">
        <v>0</v>
      </c>
      <c r="S78" s="591">
        <v>0</v>
      </c>
      <c r="T78" s="818">
        <v>0</v>
      </c>
      <c r="U78" s="720">
        <v>0</v>
      </c>
      <c r="V78" s="591">
        <v>0</v>
      </c>
      <c r="W78" s="820">
        <v>0</v>
      </c>
      <c r="X78" s="669">
        <v>0</v>
      </c>
      <c r="Y78" s="672">
        <v>0</v>
      </c>
      <c r="Z78" s="699">
        <v>0</v>
      </c>
      <c r="AA78" s="693"/>
    </row>
    <row r="79" spans="1:54" s="228" customFormat="1" ht="43.5" x14ac:dyDescent="0.25">
      <c r="A79" s="739">
        <v>3111</v>
      </c>
      <c r="B79" s="740">
        <v>6121</v>
      </c>
      <c r="C79" s="741"/>
      <c r="D79" s="341" t="s">
        <v>536</v>
      </c>
      <c r="E79" s="736" t="s">
        <v>504</v>
      </c>
      <c r="F79" s="737" t="s">
        <v>504</v>
      </c>
      <c r="G79" s="235" t="s">
        <v>348</v>
      </c>
      <c r="H79" s="498" t="s">
        <v>348</v>
      </c>
      <c r="I79" s="671">
        <v>2611</v>
      </c>
      <c r="J79" s="742">
        <v>0</v>
      </c>
      <c r="K79" s="672">
        <v>0</v>
      </c>
      <c r="L79" s="298">
        <v>1056</v>
      </c>
      <c r="M79" s="715">
        <v>0</v>
      </c>
      <c r="N79" s="299">
        <v>1056</v>
      </c>
      <c r="O79" s="669">
        <v>0</v>
      </c>
      <c r="P79" s="743"/>
      <c r="Q79" s="698">
        <v>811</v>
      </c>
      <c r="R79" s="720">
        <v>0</v>
      </c>
      <c r="S79" s="591">
        <v>0</v>
      </c>
      <c r="T79" s="535">
        <v>744</v>
      </c>
      <c r="U79" s="720">
        <v>0</v>
      </c>
      <c r="V79" s="591">
        <v>0</v>
      </c>
      <c r="W79" s="820">
        <v>0</v>
      </c>
      <c r="X79" s="669">
        <v>0</v>
      </c>
      <c r="Y79" s="672">
        <v>0</v>
      </c>
      <c r="Z79" s="699">
        <v>0</v>
      </c>
      <c r="AA79" s="693"/>
    </row>
    <row r="80" spans="1:54" s="229" customFormat="1" ht="32.25" customHeight="1" x14ac:dyDescent="0.25">
      <c r="A80" s="739">
        <v>3111</v>
      </c>
      <c r="B80" s="740">
        <v>6121</v>
      </c>
      <c r="C80" s="741"/>
      <c r="D80" s="595" t="s">
        <v>537</v>
      </c>
      <c r="E80" s="736" t="s">
        <v>504</v>
      </c>
      <c r="F80" s="737" t="s">
        <v>504</v>
      </c>
      <c r="G80" s="235" t="s">
        <v>348</v>
      </c>
      <c r="H80" s="498" t="s">
        <v>348</v>
      </c>
      <c r="I80" s="671">
        <v>1500</v>
      </c>
      <c r="J80" s="742">
        <v>0</v>
      </c>
      <c r="K80" s="672">
        <v>0</v>
      </c>
      <c r="L80" s="298">
        <v>0</v>
      </c>
      <c r="M80" s="715">
        <v>0</v>
      </c>
      <c r="N80" s="299">
        <v>0</v>
      </c>
      <c r="O80" s="669">
        <v>0</v>
      </c>
      <c r="P80" s="743"/>
      <c r="Q80" s="698">
        <v>1500</v>
      </c>
      <c r="R80" s="720">
        <v>0</v>
      </c>
      <c r="S80" s="591">
        <v>0</v>
      </c>
      <c r="T80" s="535">
        <v>0</v>
      </c>
      <c r="U80" s="720">
        <v>0</v>
      </c>
      <c r="V80" s="591">
        <v>0</v>
      </c>
      <c r="W80" s="820">
        <v>0</v>
      </c>
      <c r="X80" s="669">
        <v>0</v>
      </c>
      <c r="Y80" s="672">
        <v>0</v>
      </c>
      <c r="Z80" s="699">
        <v>0</v>
      </c>
      <c r="AA80" s="722"/>
      <c r="AB80" s="228"/>
      <c r="AC80" s="228"/>
      <c r="AD80" s="228"/>
      <c r="AE80" s="228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</row>
    <row r="81" spans="1:54" s="229" customFormat="1" ht="32.25" customHeight="1" x14ac:dyDescent="0.25">
      <c r="A81" s="684">
        <v>3111</v>
      </c>
      <c r="B81" s="685">
        <v>6121</v>
      </c>
      <c r="C81" s="744"/>
      <c r="D81" s="341" t="s">
        <v>538</v>
      </c>
      <c r="E81" s="736" t="s">
        <v>504</v>
      </c>
      <c r="F81" s="737" t="s">
        <v>504</v>
      </c>
      <c r="G81" s="235" t="s">
        <v>356</v>
      </c>
      <c r="H81" s="498" t="s">
        <v>356</v>
      </c>
      <c r="I81" s="671">
        <v>2200</v>
      </c>
      <c r="J81" s="745">
        <v>0</v>
      </c>
      <c r="K81" s="667">
        <v>0</v>
      </c>
      <c r="L81" s="300">
        <v>0</v>
      </c>
      <c r="M81" s="715">
        <v>0</v>
      </c>
      <c r="N81" s="299">
        <v>0</v>
      </c>
      <c r="O81" s="669">
        <v>0</v>
      </c>
      <c r="P81" s="672"/>
      <c r="Q81" s="698">
        <v>2200</v>
      </c>
      <c r="R81" s="720">
        <v>0</v>
      </c>
      <c r="S81" s="591">
        <v>0</v>
      </c>
      <c r="T81" s="818">
        <v>0</v>
      </c>
      <c r="U81" s="720">
        <v>0</v>
      </c>
      <c r="V81" s="591">
        <v>0</v>
      </c>
      <c r="W81" s="820">
        <v>0</v>
      </c>
      <c r="X81" s="669">
        <v>0</v>
      </c>
      <c r="Y81" s="672">
        <v>0</v>
      </c>
      <c r="Z81" s="699">
        <v>0</v>
      </c>
      <c r="AA81" s="746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</row>
    <row r="82" spans="1:54" s="39" customFormat="1" ht="32.25" customHeight="1" x14ac:dyDescent="0.25">
      <c r="A82" s="747">
        <v>3392</v>
      </c>
      <c r="B82" s="748">
        <v>6121</v>
      </c>
      <c r="C82" s="749"/>
      <c r="D82" s="342" t="s">
        <v>539</v>
      </c>
      <c r="E82" s="736" t="s">
        <v>504</v>
      </c>
      <c r="F82" s="737" t="s">
        <v>504</v>
      </c>
      <c r="G82" s="235" t="s">
        <v>352</v>
      </c>
      <c r="H82" s="498" t="s">
        <v>345</v>
      </c>
      <c r="I82" s="750">
        <v>25000</v>
      </c>
      <c r="J82" s="246">
        <v>0</v>
      </c>
      <c r="K82" s="293">
        <v>0</v>
      </c>
      <c r="L82" s="300">
        <v>25000</v>
      </c>
      <c r="M82" s="715">
        <v>0</v>
      </c>
      <c r="N82" s="751">
        <v>25000</v>
      </c>
      <c r="O82" s="242">
        <v>0</v>
      </c>
      <c r="P82" s="293"/>
      <c r="Q82" s="752">
        <v>0</v>
      </c>
      <c r="R82" s="720">
        <v>0</v>
      </c>
      <c r="S82" s="591">
        <v>0</v>
      </c>
      <c r="T82" s="753">
        <v>0</v>
      </c>
      <c r="U82" s="720">
        <v>0</v>
      </c>
      <c r="V82" s="591">
        <v>0</v>
      </c>
      <c r="W82" s="820">
        <v>0</v>
      </c>
      <c r="X82" s="669">
        <v>0</v>
      </c>
      <c r="Y82" s="672">
        <v>0</v>
      </c>
      <c r="Z82" s="699">
        <v>0</v>
      </c>
    </row>
    <row r="83" spans="1:54" s="39" customFormat="1" ht="32.25" customHeight="1" x14ac:dyDescent="0.25">
      <c r="A83" s="755">
        <v>4351</v>
      </c>
      <c r="B83" s="756">
        <v>6121</v>
      </c>
      <c r="C83" s="757"/>
      <c r="D83" s="342" t="s">
        <v>540</v>
      </c>
      <c r="E83" s="736" t="s">
        <v>504</v>
      </c>
      <c r="F83" s="737" t="s">
        <v>504</v>
      </c>
      <c r="G83" s="235" t="s">
        <v>541</v>
      </c>
      <c r="H83" s="498" t="s">
        <v>345</v>
      </c>
      <c r="I83" s="750">
        <v>55000</v>
      </c>
      <c r="J83" s="246">
        <v>0</v>
      </c>
      <c r="K83" s="293">
        <v>0</v>
      </c>
      <c r="L83" s="300">
        <v>45000</v>
      </c>
      <c r="M83" s="715">
        <v>0</v>
      </c>
      <c r="N83" s="751">
        <v>6875</v>
      </c>
      <c r="O83" s="242">
        <v>31250</v>
      </c>
      <c r="P83" s="293">
        <v>6875</v>
      </c>
      <c r="Q83" s="752">
        <v>0</v>
      </c>
      <c r="R83" s="242">
        <v>10000</v>
      </c>
      <c r="S83" s="508">
        <v>0</v>
      </c>
      <c r="T83" s="758">
        <v>0</v>
      </c>
      <c r="U83" s="720">
        <v>0</v>
      </c>
      <c r="V83" s="591">
        <v>0</v>
      </c>
      <c r="W83" s="820">
        <v>0</v>
      </c>
      <c r="X83" s="669">
        <v>0</v>
      </c>
      <c r="Y83" s="672">
        <v>0</v>
      </c>
      <c r="Z83" s="699">
        <v>0</v>
      </c>
    </row>
    <row r="84" spans="1:54" s="39" customFormat="1" ht="32.25" customHeight="1" x14ac:dyDescent="0.25">
      <c r="A84" s="755">
        <v>5512</v>
      </c>
      <c r="B84" s="756">
        <v>6121</v>
      </c>
      <c r="C84" s="757"/>
      <c r="D84" s="342" t="s">
        <v>542</v>
      </c>
      <c r="E84" s="736" t="s">
        <v>504</v>
      </c>
      <c r="F84" s="737" t="s">
        <v>504</v>
      </c>
      <c r="G84" s="235" t="s">
        <v>541</v>
      </c>
      <c r="H84" s="498" t="s">
        <v>345</v>
      </c>
      <c r="I84" s="750">
        <v>21190</v>
      </c>
      <c r="J84" s="246">
        <v>0</v>
      </c>
      <c r="K84" s="293">
        <v>0</v>
      </c>
      <c r="L84" s="300">
        <v>0</v>
      </c>
      <c r="M84" s="715">
        <v>0</v>
      </c>
      <c r="N84" s="751">
        <v>0</v>
      </c>
      <c r="O84" s="242">
        <v>0</v>
      </c>
      <c r="P84" s="293"/>
      <c r="Q84" s="758">
        <v>9560</v>
      </c>
      <c r="R84" s="242">
        <v>7500</v>
      </c>
      <c r="S84" s="508">
        <v>4130</v>
      </c>
      <c r="T84" s="758">
        <v>0</v>
      </c>
      <c r="U84" s="720">
        <v>0</v>
      </c>
      <c r="V84" s="591">
        <v>0</v>
      </c>
      <c r="W84" s="820">
        <v>0</v>
      </c>
      <c r="X84" s="669">
        <v>0</v>
      </c>
      <c r="Y84" s="672">
        <v>0</v>
      </c>
      <c r="Z84" s="699">
        <v>0</v>
      </c>
    </row>
    <row r="85" spans="1:54" ht="26.25" customHeight="1" x14ac:dyDescent="0.25">
      <c r="A85" s="755">
        <v>3745</v>
      </c>
      <c r="B85" s="756">
        <v>6121</v>
      </c>
      <c r="C85" s="757"/>
      <c r="D85" s="341" t="s">
        <v>543</v>
      </c>
      <c r="E85" s="736" t="s">
        <v>504</v>
      </c>
      <c r="F85" s="737" t="s">
        <v>504</v>
      </c>
      <c r="G85" s="235">
        <v>2008</v>
      </c>
      <c r="H85" s="498" t="s">
        <v>356</v>
      </c>
      <c r="I85" s="671">
        <v>104000</v>
      </c>
      <c r="J85" s="188">
        <f>15825+11285+10835</f>
        <v>37945</v>
      </c>
      <c r="K85" s="292">
        <v>8346</v>
      </c>
      <c r="L85" s="298">
        <v>10000</v>
      </c>
      <c r="M85" s="715">
        <v>0</v>
      </c>
      <c r="N85" s="299">
        <f>6000*0.7</f>
        <v>4200</v>
      </c>
      <c r="O85" s="189">
        <v>4000</v>
      </c>
      <c r="P85" s="292">
        <v>1800</v>
      </c>
      <c r="Q85" s="758">
        <v>5600</v>
      </c>
      <c r="R85" s="189">
        <v>4000</v>
      </c>
      <c r="S85" s="190">
        <v>2400</v>
      </c>
      <c r="T85" s="758">
        <v>5600</v>
      </c>
      <c r="U85" s="189">
        <v>4000</v>
      </c>
      <c r="V85" s="190">
        <v>2400</v>
      </c>
      <c r="W85" s="821">
        <v>5600</v>
      </c>
      <c r="X85" s="189">
        <v>4000</v>
      </c>
      <c r="Y85" s="190">
        <v>2400</v>
      </c>
      <c r="Z85" s="625">
        <f>I85-J85-K85-L85-12000-12000-12000</f>
        <v>11709</v>
      </c>
      <c r="AA85" s="577"/>
      <c r="AB85" s="577"/>
    </row>
    <row r="86" spans="1:54" ht="43.5" x14ac:dyDescent="0.25">
      <c r="A86" s="755">
        <v>6171</v>
      </c>
      <c r="B86" s="756">
        <v>6121</v>
      </c>
      <c r="C86" s="757"/>
      <c r="D86" s="341" t="s">
        <v>544</v>
      </c>
      <c r="E86" s="736" t="s">
        <v>504</v>
      </c>
      <c r="F86" s="737" t="s">
        <v>504</v>
      </c>
      <c r="G86" s="235" t="s">
        <v>352</v>
      </c>
      <c r="H86" s="498" t="s">
        <v>352</v>
      </c>
      <c r="I86" s="750">
        <v>4583</v>
      </c>
      <c r="J86" s="188">
        <v>0</v>
      </c>
      <c r="K86" s="292">
        <v>0</v>
      </c>
      <c r="L86" s="310">
        <v>4583</v>
      </c>
      <c r="M86" s="715">
        <v>0</v>
      </c>
      <c r="N86" s="759">
        <v>4583</v>
      </c>
      <c r="O86" s="242">
        <v>0</v>
      </c>
      <c r="P86" s="293">
        <v>0</v>
      </c>
      <c r="Q86" s="758">
        <v>0</v>
      </c>
      <c r="R86" s="242">
        <v>0</v>
      </c>
      <c r="S86" s="508">
        <v>0</v>
      </c>
      <c r="T86" s="758">
        <v>0</v>
      </c>
      <c r="U86" s="242">
        <v>0</v>
      </c>
      <c r="V86" s="508">
        <v>0</v>
      </c>
      <c r="W86" s="821">
        <v>0</v>
      </c>
      <c r="X86" s="242">
        <v>0</v>
      </c>
      <c r="Y86" s="508">
        <v>0</v>
      </c>
      <c r="Z86" s="754">
        <v>0</v>
      </c>
    </row>
    <row r="87" spans="1:54" ht="26.25" customHeight="1" x14ac:dyDescent="0.25">
      <c r="A87" s="755">
        <v>3745</v>
      </c>
      <c r="B87" s="756">
        <v>6121</v>
      </c>
      <c r="C87" s="757"/>
      <c r="D87" s="339" t="s">
        <v>545</v>
      </c>
      <c r="E87" s="736" t="s">
        <v>504</v>
      </c>
      <c r="F87" s="737" t="s">
        <v>504</v>
      </c>
      <c r="G87" s="235" t="s">
        <v>345</v>
      </c>
      <c r="H87" s="498" t="s">
        <v>345</v>
      </c>
      <c r="I87" s="750">
        <v>3000</v>
      </c>
      <c r="J87" s="188">
        <v>0</v>
      </c>
      <c r="K87" s="292">
        <v>0</v>
      </c>
      <c r="L87" s="310">
        <v>3000</v>
      </c>
      <c r="M87" s="715">
        <v>0</v>
      </c>
      <c r="N87" s="759">
        <v>3000</v>
      </c>
      <c r="O87" s="242">
        <v>0</v>
      </c>
      <c r="P87" s="293">
        <v>0</v>
      </c>
      <c r="Q87" s="758">
        <v>0</v>
      </c>
      <c r="R87" s="242">
        <v>0</v>
      </c>
      <c r="S87" s="508">
        <v>0</v>
      </c>
      <c r="T87" s="758">
        <v>0</v>
      </c>
      <c r="U87" s="242">
        <v>0</v>
      </c>
      <c r="V87" s="508">
        <v>0</v>
      </c>
      <c r="W87" s="821">
        <v>0</v>
      </c>
      <c r="X87" s="242">
        <v>0</v>
      </c>
      <c r="Y87" s="508">
        <v>0</v>
      </c>
      <c r="Z87" s="754">
        <v>0</v>
      </c>
    </row>
    <row r="88" spans="1:54" ht="31.5" customHeight="1" x14ac:dyDescent="0.25">
      <c r="A88" s="755">
        <v>2219</v>
      </c>
      <c r="B88" s="756">
        <v>6121</v>
      </c>
      <c r="C88" s="757"/>
      <c r="D88" s="341" t="s">
        <v>546</v>
      </c>
      <c r="E88" s="736" t="s">
        <v>504</v>
      </c>
      <c r="F88" s="737" t="s">
        <v>504</v>
      </c>
      <c r="G88" s="235" t="s">
        <v>345</v>
      </c>
      <c r="H88" s="498" t="s">
        <v>345</v>
      </c>
      <c r="I88" s="750">
        <v>2000</v>
      </c>
      <c r="J88" s="188">
        <v>0</v>
      </c>
      <c r="K88" s="292">
        <v>0</v>
      </c>
      <c r="L88" s="310">
        <v>2000</v>
      </c>
      <c r="M88" s="715">
        <v>0</v>
      </c>
      <c r="N88" s="759">
        <v>2000</v>
      </c>
      <c r="O88" s="242">
        <v>0</v>
      </c>
      <c r="P88" s="293">
        <v>0</v>
      </c>
      <c r="Q88" s="758">
        <v>0</v>
      </c>
      <c r="R88" s="242">
        <v>0</v>
      </c>
      <c r="S88" s="508">
        <v>0</v>
      </c>
      <c r="T88" s="758">
        <v>0</v>
      </c>
      <c r="U88" s="242">
        <v>0</v>
      </c>
      <c r="V88" s="508">
        <v>0</v>
      </c>
      <c r="W88" s="821">
        <v>0</v>
      </c>
      <c r="X88" s="242">
        <v>0</v>
      </c>
      <c r="Y88" s="508">
        <v>0</v>
      </c>
      <c r="Z88" s="754">
        <v>0</v>
      </c>
    </row>
    <row r="89" spans="1:54" ht="26.25" customHeight="1" x14ac:dyDescent="0.25">
      <c r="A89" s="755">
        <v>3632</v>
      </c>
      <c r="B89" s="756">
        <v>6121</v>
      </c>
      <c r="C89" s="757"/>
      <c r="D89" s="760" t="s">
        <v>547</v>
      </c>
      <c r="E89" s="736" t="s">
        <v>504</v>
      </c>
      <c r="F89" s="737" t="s">
        <v>504</v>
      </c>
      <c r="G89" s="235" t="s">
        <v>348</v>
      </c>
      <c r="H89" s="498" t="s">
        <v>348</v>
      </c>
      <c r="I89" s="750">
        <v>5000</v>
      </c>
      <c r="J89" s="188">
        <v>0</v>
      </c>
      <c r="K89" s="292">
        <v>0</v>
      </c>
      <c r="L89" s="310">
        <v>0</v>
      </c>
      <c r="M89" s="715">
        <v>0</v>
      </c>
      <c r="N89" s="759">
        <v>0</v>
      </c>
      <c r="O89" s="242">
        <v>0</v>
      </c>
      <c r="P89" s="293">
        <v>0</v>
      </c>
      <c r="Q89" s="758">
        <v>5000</v>
      </c>
      <c r="R89" s="242">
        <v>0</v>
      </c>
      <c r="S89" s="508">
        <v>0</v>
      </c>
      <c r="T89" s="758">
        <v>0</v>
      </c>
      <c r="U89" s="242">
        <v>0</v>
      </c>
      <c r="V89" s="508">
        <v>0</v>
      </c>
      <c r="W89" s="821">
        <v>0</v>
      </c>
      <c r="X89" s="242">
        <v>0</v>
      </c>
      <c r="Y89" s="508">
        <v>0</v>
      </c>
      <c r="Z89" s="754">
        <v>0</v>
      </c>
    </row>
    <row r="90" spans="1:54" ht="26.25" customHeight="1" x14ac:dyDescent="0.25">
      <c r="A90" s="755">
        <v>3632</v>
      </c>
      <c r="B90" s="756">
        <v>6121</v>
      </c>
      <c r="C90" s="757"/>
      <c r="D90" s="761" t="s">
        <v>548</v>
      </c>
      <c r="E90" s="736" t="s">
        <v>504</v>
      </c>
      <c r="F90" s="737" t="s">
        <v>504</v>
      </c>
      <c r="G90" s="235" t="s">
        <v>348</v>
      </c>
      <c r="H90" s="498" t="s">
        <v>348</v>
      </c>
      <c r="I90" s="671">
        <v>4000</v>
      </c>
      <c r="J90" s="188">
        <v>0</v>
      </c>
      <c r="K90" s="292">
        <v>0</v>
      </c>
      <c r="L90" s="310">
        <v>0</v>
      </c>
      <c r="M90" s="715">
        <v>0</v>
      </c>
      <c r="N90" s="759">
        <v>0</v>
      </c>
      <c r="O90" s="242">
        <v>0</v>
      </c>
      <c r="P90" s="293">
        <v>0</v>
      </c>
      <c r="Q90" s="758">
        <v>4000</v>
      </c>
      <c r="R90" s="242">
        <v>0</v>
      </c>
      <c r="S90" s="508">
        <v>0</v>
      </c>
      <c r="T90" s="758">
        <v>0</v>
      </c>
      <c r="U90" s="242">
        <v>0</v>
      </c>
      <c r="V90" s="508">
        <v>0</v>
      </c>
      <c r="W90" s="821">
        <v>0</v>
      </c>
      <c r="X90" s="242">
        <v>0</v>
      </c>
      <c r="Y90" s="508">
        <v>0</v>
      </c>
      <c r="Z90" s="754">
        <v>0</v>
      </c>
    </row>
    <row r="91" spans="1:54" ht="26.25" customHeight="1" x14ac:dyDescent="0.25">
      <c r="A91" s="755">
        <v>3745</v>
      </c>
      <c r="B91" s="756">
        <v>6121</v>
      </c>
      <c r="C91" s="757"/>
      <c r="D91" s="338" t="s">
        <v>549</v>
      </c>
      <c r="E91" s="736" t="s">
        <v>504</v>
      </c>
      <c r="F91" s="737" t="s">
        <v>504</v>
      </c>
      <c r="G91" s="593">
        <v>2019</v>
      </c>
      <c r="H91" s="762">
        <v>2019</v>
      </c>
      <c r="I91" s="763">
        <v>3777</v>
      </c>
      <c r="J91" s="188">
        <v>0</v>
      </c>
      <c r="K91" s="292">
        <v>0</v>
      </c>
      <c r="L91" s="310">
        <v>0</v>
      </c>
      <c r="M91" s="715">
        <v>0</v>
      </c>
      <c r="N91" s="759">
        <v>0</v>
      </c>
      <c r="O91" s="242">
        <v>0</v>
      </c>
      <c r="P91" s="293">
        <v>0</v>
      </c>
      <c r="Q91" s="758">
        <v>0</v>
      </c>
      <c r="R91" s="242">
        <v>0</v>
      </c>
      <c r="S91" s="508">
        <v>0</v>
      </c>
      <c r="T91" s="758">
        <v>3777</v>
      </c>
      <c r="U91" s="242">
        <v>0</v>
      </c>
      <c r="V91" s="508">
        <v>0</v>
      </c>
      <c r="W91" s="821">
        <v>0</v>
      </c>
      <c r="X91" s="242">
        <v>0</v>
      </c>
      <c r="Y91" s="508">
        <v>0</v>
      </c>
      <c r="Z91" s="754">
        <v>0</v>
      </c>
    </row>
    <row r="92" spans="1:54" ht="31.5" customHeight="1" x14ac:dyDescent="0.25">
      <c r="A92" s="755">
        <v>3632</v>
      </c>
      <c r="B92" s="756">
        <v>6121</v>
      </c>
      <c r="C92" s="757"/>
      <c r="D92" s="341" t="s">
        <v>550</v>
      </c>
      <c r="E92" s="736" t="s">
        <v>504</v>
      </c>
      <c r="F92" s="737" t="s">
        <v>504</v>
      </c>
      <c r="G92" s="235" t="s">
        <v>369</v>
      </c>
      <c r="H92" s="498" t="s">
        <v>369</v>
      </c>
      <c r="I92" s="671">
        <v>4000</v>
      </c>
      <c r="J92" s="188">
        <v>0</v>
      </c>
      <c r="K92" s="292">
        <v>0</v>
      </c>
      <c r="L92" s="310">
        <v>0</v>
      </c>
      <c r="M92" s="715">
        <v>0</v>
      </c>
      <c r="N92" s="759">
        <v>0</v>
      </c>
      <c r="O92" s="242">
        <v>0</v>
      </c>
      <c r="P92" s="293">
        <v>0</v>
      </c>
      <c r="Q92" s="758">
        <v>0</v>
      </c>
      <c r="R92" s="242">
        <v>0</v>
      </c>
      <c r="S92" s="508">
        <v>0</v>
      </c>
      <c r="T92" s="758">
        <v>0</v>
      </c>
      <c r="U92" s="242">
        <v>0</v>
      </c>
      <c r="V92" s="508">
        <v>0</v>
      </c>
      <c r="W92" s="821">
        <v>4000</v>
      </c>
      <c r="X92" s="242">
        <v>0</v>
      </c>
      <c r="Y92" s="508">
        <v>0</v>
      </c>
      <c r="Z92" s="754">
        <v>0</v>
      </c>
    </row>
    <row r="93" spans="1:54" s="39" customFormat="1" ht="31.5" customHeight="1" x14ac:dyDescent="0.25">
      <c r="A93" s="755">
        <v>3392</v>
      </c>
      <c r="B93" s="756">
        <v>6121</v>
      </c>
      <c r="C93" s="757"/>
      <c r="D93" s="342" t="s">
        <v>551</v>
      </c>
      <c r="E93" s="736" t="s">
        <v>504</v>
      </c>
      <c r="F93" s="737" t="s">
        <v>504</v>
      </c>
      <c r="G93" s="235" t="s">
        <v>348</v>
      </c>
      <c r="H93" s="498" t="s">
        <v>356</v>
      </c>
      <c r="I93" s="750">
        <v>10000</v>
      </c>
      <c r="J93" s="188">
        <v>0</v>
      </c>
      <c r="K93" s="292">
        <v>0</v>
      </c>
      <c r="L93" s="621">
        <v>0</v>
      </c>
      <c r="M93" s="715">
        <v>0</v>
      </c>
      <c r="N93" s="759">
        <v>0</v>
      </c>
      <c r="O93" s="242">
        <v>0</v>
      </c>
      <c r="P93" s="293">
        <v>0</v>
      </c>
      <c r="Q93" s="758">
        <v>0</v>
      </c>
      <c r="R93" s="242">
        <v>0</v>
      </c>
      <c r="S93" s="508">
        <v>0</v>
      </c>
      <c r="T93" s="758">
        <v>5000</v>
      </c>
      <c r="U93" s="242">
        <v>0</v>
      </c>
      <c r="V93" s="508">
        <v>0</v>
      </c>
      <c r="W93" s="821">
        <v>5000</v>
      </c>
      <c r="X93" s="242">
        <v>0</v>
      </c>
      <c r="Y93" s="508">
        <v>0</v>
      </c>
      <c r="Z93" s="754">
        <v>0</v>
      </c>
    </row>
    <row r="94" spans="1:54" s="39" customFormat="1" ht="43.5" customHeight="1" x14ac:dyDescent="0.25">
      <c r="A94" s="755">
        <v>4374</v>
      </c>
      <c r="B94" s="756">
        <v>6121</v>
      </c>
      <c r="C94" s="757"/>
      <c r="D94" s="342" t="s">
        <v>552</v>
      </c>
      <c r="E94" s="736" t="s">
        <v>504</v>
      </c>
      <c r="F94" s="737" t="s">
        <v>504</v>
      </c>
      <c r="G94" s="235" t="s">
        <v>352</v>
      </c>
      <c r="H94" s="498" t="s">
        <v>352</v>
      </c>
      <c r="I94" s="750">
        <v>750</v>
      </c>
      <c r="J94" s="188">
        <v>0</v>
      </c>
      <c r="K94" s="292">
        <v>0</v>
      </c>
      <c r="L94" s="621">
        <v>750</v>
      </c>
      <c r="M94" s="715">
        <v>0</v>
      </c>
      <c r="N94" s="759">
        <v>750</v>
      </c>
      <c r="O94" s="242">
        <v>0</v>
      </c>
      <c r="P94" s="293">
        <v>0</v>
      </c>
      <c r="Q94" s="758">
        <v>0</v>
      </c>
      <c r="R94" s="242">
        <v>0</v>
      </c>
      <c r="S94" s="508">
        <v>0</v>
      </c>
      <c r="T94" s="758">
        <v>0</v>
      </c>
      <c r="U94" s="242">
        <v>0</v>
      </c>
      <c r="V94" s="508">
        <v>0</v>
      </c>
      <c r="W94" s="821">
        <v>0</v>
      </c>
      <c r="X94" s="242">
        <v>0</v>
      </c>
      <c r="Y94" s="508">
        <v>0</v>
      </c>
      <c r="Z94" s="754">
        <v>0</v>
      </c>
    </row>
    <row r="95" spans="1:54" s="39" customFormat="1" ht="45" customHeight="1" x14ac:dyDescent="0.25">
      <c r="A95" s="755">
        <v>4374</v>
      </c>
      <c r="B95" s="756">
        <v>6121</v>
      </c>
      <c r="C95" s="757"/>
      <c r="D95" s="342" t="s">
        <v>553</v>
      </c>
      <c r="E95" s="736" t="s">
        <v>504</v>
      </c>
      <c r="F95" s="737" t="s">
        <v>504</v>
      </c>
      <c r="G95" s="235" t="s">
        <v>352</v>
      </c>
      <c r="H95" s="498" t="s">
        <v>352</v>
      </c>
      <c r="I95" s="750">
        <v>10000</v>
      </c>
      <c r="J95" s="188">
        <v>0</v>
      </c>
      <c r="K95" s="292">
        <v>0</v>
      </c>
      <c r="L95" s="621">
        <v>10000</v>
      </c>
      <c r="M95" s="715">
        <v>0</v>
      </c>
      <c r="N95" s="759">
        <v>10000</v>
      </c>
      <c r="O95" s="242">
        <v>0</v>
      </c>
      <c r="P95" s="293">
        <v>0</v>
      </c>
      <c r="Q95" s="758">
        <v>0</v>
      </c>
      <c r="R95" s="242">
        <v>0</v>
      </c>
      <c r="S95" s="508">
        <v>0</v>
      </c>
      <c r="T95" s="758">
        <v>0</v>
      </c>
      <c r="U95" s="242">
        <v>0</v>
      </c>
      <c r="V95" s="508">
        <v>0</v>
      </c>
      <c r="W95" s="821">
        <v>0</v>
      </c>
      <c r="X95" s="242">
        <v>0</v>
      </c>
      <c r="Y95" s="508">
        <v>0</v>
      </c>
      <c r="Z95" s="754">
        <v>0</v>
      </c>
    </row>
    <row r="96" spans="1:54" s="39" customFormat="1" ht="26.25" customHeight="1" x14ac:dyDescent="0.25">
      <c r="A96" s="755">
        <v>3745</v>
      </c>
      <c r="B96" s="756">
        <v>6121</v>
      </c>
      <c r="C96" s="757"/>
      <c r="D96" s="338" t="s">
        <v>554</v>
      </c>
      <c r="E96" s="736" t="s">
        <v>504</v>
      </c>
      <c r="F96" s="737" t="s">
        <v>504</v>
      </c>
      <c r="G96" s="235" t="s">
        <v>352</v>
      </c>
      <c r="H96" s="498" t="s">
        <v>348</v>
      </c>
      <c r="I96" s="671">
        <v>40000</v>
      </c>
      <c r="J96" s="188">
        <v>0</v>
      </c>
      <c r="K96" s="292">
        <v>0</v>
      </c>
      <c r="L96" s="310">
        <v>40000</v>
      </c>
      <c r="M96" s="715">
        <v>0</v>
      </c>
      <c r="N96" s="278">
        <v>40000</v>
      </c>
      <c r="O96" s="242">
        <v>0</v>
      </c>
      <c r="P96" s="293">
        <v>0</v>
      </c>
      <c r="Q96" s="758">
        <v>0</v>
      </c>
      <c r="R96" s="242">
        <v>0</v>
      </c>
      <c r="S96" s="508">
        <v>0</v>
      </c>
      <c r="T96" s="534">
        <v>0</v>
      </c>
      <c r="U96" s="242">
        <v>0</v>
      </c>
      <c r="V96" s="508">
        <v>0</v>
      </c>
      <c r="W96" s="822">
        <v>0</v>
      </c>
      <c r="X96" s="242">
        <v>0</v>
      </c>
      <c r="Y96" s="508">
        <v>0</v>
      </c>
      <c r="Z96" s="754">
        <v>0</v>
      </c>
    </row>
    <row r="97" spans="1:42" s="39" customFormat="1" ht="26.25" customHeight="1" x14ac:dyDescent="0.25">
      <c r="A97" s="755">
        <v>2219</v>
      </c>
      <c r="B97" s="756">
        <v>6121</v>
      </c>
      <c r="C97" s="757"/>
      <c r="D97" s="338" t="s">
        <v>555</v>
      </c>
      <c r="E97" s="736" t="s">
        <v>504</v>
      </c>
      <c r="F97" s="737" t="s">
        <v>504</v>
      </c>
      <c r="G97" s="235" t="s">
        <v>352</v>
      </c>
      <c r="H97" s="498"/>
      <c r="I97" s="671">
        <v>6000</v>
      </c>
      <c r="J97" s="188">
        <v>0</v>
      </c>
      <c r="K97" s="292">
        <v>0</v>
      </c>
      <c r="L97" s="310">
        <v>6000</v>
      </c>
      <c r="M97" s="715">
        <v>0</v>
      </c>
      <c r="N97" s="278">
        <f>L97*0.7</f>
        <v>4200</v>
      </c>
      <c r="O97" s="242">
        <v>0</v>
      </c>
      <c r="P97" s="292">
        <v>1800</v>
      </c>
      <c r="Q97" s="758">
        <v>0</v>
      </c>
      <c r="R97" s="242">
        <v>0</v>
      </c>
      <c r="S97" s="508">
        <v>0</v>
      </c>
      <c r="T97" s="534">
        <v>0</v>
      </c>
      <c r="U97" s="242">
        <v>0</v>
      </c>
      <c r="V97" s="508">
        <v>0</v>
      </c>
      <c r="W97" s="822">
        <v>0</v>
      </c>
      <c r="X97" s="242">
        <v>0</v>
      </c>
      <c r="Y97" s="508">
        <v>0</v>
      </c>
      <c r="Z97" s="754">
        <v>0</v>
      </c>
    </row>
    <row r="98" spans="1:42" ht="45" customHeight="1" x14ac:dyDescent="0.25">
      <c r="A98" s="747">
        <v>4351</v>
      </c>
      <c r="B98" s="748">
        <v>6121</v>
      </c>
      <c r="C98" s="749"/>
      <c r="D98" s="342" t="s">
        <v>556</v>
      </c>
      <c r="E98" s="736" t="s">
        <v>504</v>
      </c>
      <c r="F98" s="737" t="s">
        <v>504</v>
      </c>
      <c r="G98" s="593">
        <v>2017</v>
      </c>
      <c r="H98" s="498" t="s">
        <v>345</v>
      </c>
      <c r="I98" s="750">
        <v>800</v>
      </c>
      <c r="J98" s="188">
        <v>0</v>
      </c>
      <c r="K98" s="292">
        <v>0</v>
      </c>
      <c r="L98" s="621">
        <v>800</v>
      </c>
      <c r="M98" s="715">
        <v>0</v>
      </c>
      <c r="N98" s="759">
        <v>800</v>
      </c>
      <c r="O98" s="242">
        <v>0</v>
      </c>
      <c r="P98" s="293">
        <v>0</v>
      </c>
      <c r="Q98" s="758">
        <v>0</v>
      </c>
      <c r="R98" s="242">
        <v>0</v>
      </c>
      <c r="S98" s="508">
        <v>0</v>
      </c>
      <c r="T98" s="758">
        <v>0</v>
      </c>
      <c r="U98" s="242">
        <v>0</v>
      </c>
      <c r="V98" s="508">
        <v>0</v>
      </c>
      <c r="W98" s="821">
        <v>0</v>
      </c>
      <c r="X98" s="242">
        <v>0</v>
      </c>
      <c r="Y98" s="508">
        <v>0</v>
      </c>
      <c r="Z98" s="754">
        <v>0</v>
      </c>
    </row>
    <row r="99" spans="1:42" ht="31.5" customHeight="1" thickBot="1" x14ac:dyDescent="0.3">
      <c r="A99" s="755">
        <v>4351</v>
      </c>
      <c r="B99" s="756">
        <v>6121</v>
      </c>
      <c r="C99" s="757"/>
      <c r="D99" s="342" t="s">
        <v>557</v>
      </c>
      <c r="E99" s="764" t="s">
        <v>504</v>
      </c>
      <c r="F99" s="710" t="s">
        <v>504</v>
      </c>
      <c r="G99" s="594">
        <v>2017</v>
      </c>
      <c r="H99" s="765" t="s">
        <v>345</v>
      </c>
      <c r="I99" s="750">
        <v>477</v>
      </c>
      <c r="J99" s="246"/>
      <c r="K99" s="293"/>
      <c r="L99" s="621">
        <v>477</v>
      </c>
      <c r="M99" s="715">
        <v>0</v>
      </c>
      <c r="N99" s="759">
        <v>477</v>
      </c>
      <c r="O99" s="242">
        <v>0</v>
      </c>
      <c r="P99" s="293">
        <v>0</v>
      </c>
      <c r="Q99" s="758">
        <v>0</v>
      </c>
      <c r="R99" s="242">
        <v>0</v>
      </c>
      <c r="S99" s="508">
        <v>0</v>
      </c>
      <c r="T99" s="758">
        <v>0</v>
      </c>
      <c r="U99" s="242">
        <v>0</v>
      </c>
      <c r="V99" s="508">
        <v>0</v>
      </c>
      <c r="W99" s="821">
        <v>0</v>
      </c>
      <c r="X99" s="634">
        <v>0</v>
      </c>
      <c r="Y99" s="819">
        <v>0</v>
      </c>
      <c r="Z99" s="754">
        <v>0</v>
      </c>
    </row>
    <row r="100" spans="1:42" ht="23.1" customHeight="1" thickBot="1" x14ac:dyDescent="0.3">
      <c r="A100" s="636"/>
      <c r="B100" s="637"/>
      <c r="C100" s="638"/>
      <c r="D100" s="976" t="s">
        <v>1</v>
      </c>
      <c r="E100" s="977"/>
      <c r="F100" s="977"/>
      <c r="G100" s="977"/>
      <c r="H100" s="978"/>
      <c r="I100" s="642">
        <f>SUM(I77:I99)+I70</f>
        <v>767710</v>
      </c>
      <c r="J100" s="643">
        <f t="shared" ref="J100:Z100" si="4">SUM(J77:J99)+J70</f>
        <v>37945</v>
      </c>
      <c r="K100" s="644">
        <f t="shared" si="4"/>
        <v>10846</v>
      </c>
      <c r="L100" s="645">
        <f t="shared" si="4"/>
        <v>357975</v>
      </c>
      <c r="M100" s="646">
        <f t="shared" si="4"/>
        <v>0</v>
      </c>
      <c r="N100" s="725">
        <f t="shared" si="4"/>
        <v>257926</v>
      </c>
      <c r="O100" s="647">
        <f t="shared" si="4"/>
        <v>75384</v>
      </c>
      <c r="P100" s="644">
        <f t="shared" si="4"/>
        <v>24665</v>
      </c>
      <c r="Q100" s="726">
        <f t="shared" si="4"/>
        <v>174659</v>
      </c>
      <c r="R100" s="647">
        <f t="shared" si="4"/>
        <v>21500</v>
      </c>
      <c r="S100" s="644">
        <f t="shared" si="4"/>
        <v>6530</v>
      </c>
      <c r="T100" s="726">
        <f t="shared" si="4"/>
        <v>85586</v>
      </c>
      <c r="U100" s="647">
        <f t="shared" si="4"/>
        <v>4000</v>
      </c>
      <c r="V100" s="644">
        <f t="shared" si="4"/>
        <v>2400</v>
      </c>
      <c r="W100" s="823">
        <f t="shared" si="4"/>
        <v>48160</v>
      </c>
      <c r="X100" s="648">
        <f t="shared" si="4"/>
        <v>4000</v>
      </c>
      <c r="Y100" s="647">
        <f t="shared" si="4"/>
        <v>2400</v>
      </c>
      <c r="Z100" s="648">
        <f t="shared" si="4"/>
        <v>11709</v>
      </c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</row>
    <row r="101" spans="1:42" ht="7.5" customHeight="1" thickBot="1" x14ac:dyDescent="0.3">
      <c r="A101" s="650"/>
      <c r="B101" s="650"/>
      <c r="C101" s="650"/>
      <c r="D101" s="651"/>
      <c r="E101" s="651"/>
      <c r="F101" s="651"/>
      <c r="G101" s="651"/>
      <c r="H101" s="651"/>
      <c r="I101" s="61"/>
      <c r="J101" s="652"/>
      <c r="K101" s="652"/>
      <c r="L101" s="652"/>
      <c r="M101" s="652"/>
      <c r="N101" s="652"/>
      <c r="O101" s="652"/>
      <c r="P101" s="652"/>
      <c r="Q101" s="652"/>
      <c r="R101" s="652"/>
      <c r="S101" s="652"/>
      <c r="T101" s="652"/>
      <c r="U101" s="652"/>
      <c r="V101" s="652"/>
      <c r="W101" s="653"/>
      <c r="X101" s="653"/>
      <c r="Y101" s="653"/>
      <c r="Z101" s="653"/>
    </row>
    <row r="102" spans="1:42" ht="15.95" customHeight="1" x14ac:dyDescent="0.25">
      <c r="A102" s="650"/>
      <c r="B102" s="650"/>
      <c r="C102" s="650"/>
      <c r="D102" s="766" t="s">
        <v>23</v>
      </c>
      <c r="E102" s="767"/>
      <c r="F102" s="767"/>
      <c r="G102" s="767"/>
      <c r="H102" s="767"/>
      <c r="I102" s="768" t="s">
        <v>15</v>
      </c>
      <c r="J102" s="60" t="s">
        <v>42</v>
      </c>
      <c r="K102" s="16" t="s">
        <v>24</v>
      </c>
      <c r="L102" s="16"/>
      <c r="M102" s="16" t="s">
        <v>122</v>
      </c>
      <c r="N102" s="60"/>
      <c r="O102" s="18"/>
      <c r="P102" s="18"/>
      <c r="Q102" s="18"/>
      <c r="R102" s="18"/>
      <c r="S102" s="18"/>
      <c r="T102" s="18"/>
      <c r="U102" s="18"/>
      <c r="V102" s="18"/>
      <c r="W102" s="179"/>
      <c r="X102" s="174"/>
      <c r="Y102" s="180"/>
      <c r="Z102" s="769"/>
    </row>
    <row r="103" spans="1:42" ht="15.95" customHeight="1" x14ac:dyDescent="0.25">
      <c r="A103" s="39"/>
      <c r="B103" s="39"/>
      <c r="C103" s="39"/>
      <c r="D103" s="770"/>
      <c r="E103" s="771"/>
      <c r="F103" s="771"/>
      <c r="G103" s="771"/>
      <c r="H103" s="771"/>
      <c r="I103" s="772" t="s">
        <v>16</v>
      </c>
      <c r="J103" s="19" t="s">
        <v>42</v>
      </c>
      <c r="K103" s="17" t="s">
        <v>25</v>
      </c>
      <c r="L103" s="17"/>
      <c r="M103" s="17" t="s">
        <v>121</v>
      </c>
      <c r="N103" s="19"/>
      <c r="O103" s="20"/>
      <c r="P103" s="20"/>
      <c r="Q103" s="20"/>
      <c r="R103" s="20"/>
      <c r="S103" s="20"/>
      <c r="T103" s="20"/>
      <c r="U103" s="20"/>
      <c r="V103" s="20"/>
      <c r="W103" s="182"/>
      <c r="X103" s="180"/>
      <c r="Y103" s="180"/>
      <c r="Z103" s="769"/>
    </row>
    <row r="104" spans="1:42" s="778" customFormat="1" ht="15.95" customHeight="1" x14ac:dyDescent="0.25">
      <c r="A104" s="70"/>
      <c r="B104" s="773"/>
      <c r="C104" s="774"/>
      <c r="D104" s="775"/>
      <c r="E104" s="20"/>
      <c r="F104" s="20"/>
      <c r="G104" s="20"/>
      <c r="H104" s="20"/>
      <c r="I104" s="772" t="s">
        <v>17</v>
      </c>
      <c r="J104" s="19" t="s">
        <v>42</v>
      </c>
      <c r="K104" s="20" t="s">
        <v>567</v>
      </c>
      <c r="L104" s="17"/>
      <c r="M104" s="19"/>
      <c r="N104" s="19"/>
      <c r="O104" s="20"/>
      <c r="P104" s="771"/>
      <c r="Q104" s="771"/>
      <c r="R104" s="771"/>
      <c r="S104" s="771"/>
      <c r="T104" s="771"/>
      <c r="U104" s="771"/>
      <c r="V104" s="771"/>
      <c r="W104" s="776"/>
      <c r="X104" s="777"/>
      <c r="Z104" s="769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</row>
    <row r="105" spans="1:42" s="778" customFormat="1" ht="15.95" customHeight="1" thickBot="1" x14ac:dyDescent="0.3">
      <c r="A105" s="30"/>
      <c r="B105" s="773"/>
      <c r="C105" s="774"/>
      <c r="D105" s="779"/>
      <c r="E105" s="22"/>
      <c r="F105" s="22"/>
      <c r="G105" s="22"/>
      <c r="H105" s="22"/>
      <c r="I105" s="780" t="s">
        <v>18</v>
      </c>
      <c r="J105" s="21" t="s">
        <v>42</v>
      </c>
      <c r="K105" s="22" t="s">
        <v>568</v>
      </c>
      <c r="L105" s="23"/>
      <c r="M105" s="21"/>
      <c r="N105" s="21"/>
      <c r="O105" s="22"/>
      <c r="P105" s="781"/>
      <c r="Q105" s="781"/>
      <c r="R105" s="781"/>
      <c r="S105" s="781"/>
      <c r="T105" s="781"/>
      <c r="U105" s="781"/>
      <c r="V105" s="781"/>
      <c r="W105" s="782"/>
      <c r="Z105" s="769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</row>
  </sheetData>
  <mergeCells count="74">
    <mergeCell ref="L75:L76"/>
    <mergeCell ref="K75:K76"/>
    <mergeCell ref="J75:J76"/>
    <mergeCell ref="I74:I76"/>
    <mergeCell ref="A73:C74"/>
    <mergeCell ref="C75:C76"/>
    <mergeCell ref="B75:B76"/>
    <mergeCell ref="A75:A76"/>
    <mergeCell ref="D100:H100"/>
    <mergeCell ref="H75:H76"/>
    <mergeCell ref="G75:G76"/>
    <mergeCell ref="F74:F76"/>
    <mergeCell ref="E74:E76"/>
    <mergeCell ref="D74:D76"/>
    <mergeCell ref="G74:H74"/>
    <mergeCell ref="Z74:Z76"/>
    <mergeCell ref="P75:P76"/>
    <mergeCell ref="O75:O76"/>
    <mergeCell ref="N75:N76"/>
    <mergeCell ref="M75:M76"/>
    <mergeCell ref="Q74:Y74"/>
    <mergeCell ref="W75:Y75"/>
    <mergeCell ref="T75:V75"/>
    <mergeCell ref="Q75:S75"/>
    <mergeCell ref="M74:P74"/>
    <mergeCell ref="D70:H70"/>
    <mergeCell ref="Z38:Z40"/>
    <mergeCell ref="A39:A40"/>
    <mergeCell ref="B39:B40"/>
    <mergeCell ref="C39:C40"/>
    <mergeCell ref="G39:G40"/>
    <mergeCell ref="H39:H40"/>
    <mergeCell ref="J39:J40"/>
    <mergeCell ref="K39:K40"/>
    <mergeCell ref="L39:L40"/>
    <mergeCell ref="T39:V39"/>
    <mergeCell ref="W39:Y39"/>
    <mergeCell ref="A37:C38"/>
    <mergeCell ref="D38:D40"/>
    <mergeCell ref="E38:E40"/>
    <mergeCell ref="F38:F40"/>
    <mergeCell ref="M39:M40"/>
    <mergeCell ref="G38:H38"/>
    <mergeCell ref="I38:I40"/>
    <mergeCell ref="M38:P38"/>
    <mergeCell ref="Q38:Y38"/>
    <mergeCell ref="N39:N40"/>
    <mergeCell ref="O39:O40"/>
    <mergeCell ref="P39:P40"/>
    <mergeCell ref="Q39:S39"/>
    <mergeCell ref="Z4:Z6"/>
    <mergeCell ref="I4:I6"/>
    <mergeCell ref="T5:V5"/>
    <mergeCell ref="W5:Y5"/>
    <mergeCell ref="Q4:Y4"/>
    <mergeCell ref="L5:L6"/>
    <mergeCell ref="Q5:S5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D4:D6"/>
    <mergeCell ref="J5:J6"/>
    <mergeCell ref="E4:E6"/>
    <mergeCell ref="F4:F6"/>
    <mergeCell ref="H5:H6"/>
    <mergeCell ref="G4:H4"/>
    <mergeCell ref="G5:G6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9"/>
  <sheetViews>
    <sheetView zoomScale="75" zoomScaleNormal="75" workbookViewId="0">
      <selection activeCell="AF15" sqref="AF1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563</v>
      </c>
    </row>
    <row r="2" spans="1:42" ht="24.75" customHeight="1" x14ac:dyDescent="0.25">
      <c r="A2" s="5"/>
      <c r="D2" s="63" t="s">
        <v>44</v>
      </c>
      <c r="E2" s="64" t="s">
        <v>47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6"/>
      <c r="D4" s="911" t="s">
        <v>0</v>
      </c>
      <c r="E4" s="929" t="s">
        <v>34</v>
      </c>
      <c r="F4" s="932" t="s">
        <v>35</v>
      </c>
      <c r="G4" s="935" t="s">
        <v>36</v>
      </c>
      <c r="H4" s="983"/>
      <c r="I4" s="908" t="s">
        <v>27</v>
      </c>
      <c r="J4" s="332" t="s">
        <v>33</v>
      </c>
      <c r="K4" s="27" t="s">
        <v>13</v>
      </c>
      <c r="L4" s="263" t="s">
        <v>12</v>
      </c>
      <c r="M4" s="990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88" t="s">
        <v>38</v>
      </c>
      <c r="I5" s="909"/>
      <c r="J5" s="986" t="s">
        <v>131</v>
      </c>
      <c r="K5" s="904" t="s">
        <v>133</v>
      </c>
      <c r="L5" s="927" t="s">
        <v>134</v>
      </c>
      <c r="M5" s="991" t="s">
        <v>125</v>
      </c>
      <c r="N5" s="921" t="s">
        <v>43</v>
      </c>
      <c r="O5" s="883" t="s">
        <v>21</v>
      </c>
      <c r="P5" s="981" t="s">
        <v>22</v>
      </c>
      <c r="Q5" s="875" t="s">
        <v>114</v>
      </c>
      <c r="R5" s="876"/>
      <c r="S5" s="993"/>
      <c r="T5" s="876" t="s">
        <v>117</v>
      </c>
      <c r="U5" s="876"/>
      <c r="V5" s="877"/>
      <c r="W5" s="876" t="s">
        <v>128</v>
      </c>
      <c r="X5" s="876"/>
      <c r="Y5" s="940"/>
      <c r="Z5" s="906"/>
    </row>
    <row r="6" spans="1:42" ht="39" customHeight="1" thickBot="1" x14ac:dyDescent="0.25">
      <c r="A6" s="899"/>
      <c r="B6" s="901"/>
      <c r="C6" s="903"/>
      <c r="D6" s="913"/>
      <c r="E6" s="931"/>
      <c r="F6" s="934"/>
      <c r="G6" s="938"/>
      <c r="H6" s="989"/>
      <c r="I6" s="910"/>
      <c r="J6" s="987"/>
      <c r="K6" s="905"/>
      <c r="L6" s="928"/>
      <c r="M6" s="992"/>
      <c r="N6" s="922"/>
      <c r="O6" s="884"/>
      <c r="P6" s="982"/>
      <c r="Q6" s="539" t="s">
        <v>20</v>
      </c>
      <c r="R6" s="26" t="s">
        <v>28</v>
      </c>
      <c r="S6" s="151" t="s">
        <v>29</v>
      </c>
      <c r="T6" s="856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ht="32.25" customHeight="1" x14ac:dyDescent="0.25">
      <c r="A7" s="375">
        <v>2212</v>
      </c>
      <c r="B7" s="390">
        <v>6121</v>
      </c>
      <c r="C7" s="391">
        <v>1182</v>
      </c>
      <c r="D7" s="392" t="s">
        <v>168</v>
      </c>
      <c r="E7" s="377" t="s">
        <v>169</v>
      </c>
      <c r="F7" s="378" t="s">
        <v>169</v>
      </c>
      <c r="G7" s="379">
        <v>2017</v>
      </c>
      <c r="H7" s="354">
        <v>2018</v>
      </c>
      <c r="I7" s="77">
        <v>9420</v>
      </c>
      <c r="J7" s="79">
        <v>0</v>
      </c>
      <c r="K7" s="99">
        <v>4000</v>
      </c>
      <c r="L7" s="331">
        <f>M7+N7+O7+P7</f>
        <v>5420</v>
      </c>
      <c r="M7" s="266">
        <v>0</v>
      </c>
      <c r="N7" s="252">
        <v>4878</v>
      </c>
      <c r="O7" s="98">
        <v>0</v>
      </c>
      <c r="P7" s="126">
        <v>542</v>
      </c>
      <c r="Q7" s="225">
        <v>0</v>
      </c>
      <c r="R7" s="98">
        <v>0</v>
      </c>
      <c r="S7" s="126">
        <v>0</v>
      </c>
      <c r="T7" s="225">
        <v>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</row>
    <row r="8" spans="1:42" s="28" customFormat="1" ht="32.25" customHeight="1" x14ac:dyDescent="0.25">
      <c r="A8" s="375">
        <v>2219</v>
      </c>
      <c r="B8" s="387">
        <v>6121</v>
      </c>
      <c r="C8" s="381">
        <v>1166</v>
      </c>
      <c r="D8" s="393" t="s">
        <v>170</v>
      </c>
      <c r="E8" s="388" t="s">
        <v>171</v>
      </c>
      <c r="F8" s="382" t="s">
        <v>169</v>
      </c>
      <c r="G8" s="382">
        <v>2018</v>
      </c>
      <c r="H8" s="383">
        <v>2018</v>
      </c>
      <c r="I8" s="389">
        <v>16700</v>
      </c>
      <c r="J8" s="84">
        <v>0</v>
      </c>
      <c r="K8" s="93">
        <v>0</v>
      </c>
      <c r="L8" s="315">
        <v>16700</v>
      </c>
      <c r="M8" s="266">
        <v>0</v>
      </c>
      <c r="N8" s="257">
        <v>16700</v>
      </c>
      <c r="O8" s="81">
        <v>0</v>
      </c>
      <c r="P8" s="156">
        <v>0</v>
      </c>
      <c r="Q8" s="340">
        <v>0</v>
      </c>
      <c r="R8" s="81">
        <v>0</v>
      </c>
      <c r="S8" s="156">
        <v>0</v>
      </c>
      <c r="T8" s="340">
        <v>0</v>
      </c>
      <c r="U8" s="81">
        <v>0</v>
      </c>
      <c r="V8" s="156">
        <v>0</v>
      </c>
      <c r="W8" s="340">
        <v>0</v>
      </c>
      <c r="X8" s="81">
        <v>0</v>
      </c>
      <c r="Y8" s="156">
        <v>0</v>
      </c>
      <c r="Z8" s="83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8" customFormat="1" ht="32.25" customHeight="1" x14ac:dyDescent="0.25">
      <c r="A9" s="380">
        <v>2219</v>
      </c>
      <c r="B9" s="376">
        <v>6121</v>
      </c>
      <c r="C9" s="381">
        <v>3954</v>
      </c>
      <c r="D9" s="393" t="s">
        <v>172</v>
      </c>
      <c r="E9" s="377" t="s">
        <v>169</v>
      </c>
      <c r="F9" s="378" t="s">
        <v>169</v>
      </c>
      <c r="G9" s="382">
        <v>2018</v>
      </c>
      <c r="H9" s="383">
        <v>2019</v>
      </c>
      <c r="I9" s="85">
        <v>80000</v>
      </c>
      <c r="J9" s="84">
        <v>0</v>
      </c>
      <c r="K9" s="78">
        <v>0</v>
      </c>
      <c r="L9" s="250">
        <v>30000</v>
      </c>
      <c r="M9" s="253">
        <v>0</v>
      </c>
      <c r="N9" s="254">
        <v>30000</v>
      </c>
      <c r="O9" s="81">
        <v>0</v>
      </c>
      <c r="P9" s="156">
        <v>0</v>
      </c>
      <c r="Q9" s="340">
        <v>50000</v>
      </c>
      <c r="R9" s="81">
        <v>0</v>
      </c>
      <c r="S9" s="156">
        <v>0</v>
      </c>
      <c r="T9" s="340">
        <v>0</v>
      </c>
      <c r="U9" s="81">
        <v>0</v>
      </c>
      <c r="V9" s="156">
        <v>0</v>
      </c>
      <c r="W9" s="340">
        <v>0</v>
      </c>
      <c r="X9" s="81">
        <v>0</v>
      </c>
      <c r="Y9" s="156">
        <v>0</v>
      </c>
      <c r="Z9" s="83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8" customFormat="1" ht="32.25" customHeight="1" x14ac:dyDescent="0.25">
      <c r="A10" s="380">
        <v>2219</v>
      </c>
      <c r="B10" s="376">
        <v>6121</v>
      </c>
      <c r="C10" s="381"/>
      <c r="D10" s="393" t="s">
        <v>173</v>
      </c>
      <c r="E10" s="377" t="s">
        <v>169</v>
      </c>
      <c r="F10" s="378" t="s">
        <v>169</v>
      </c>
      <c r="G10" s="382">
        <v>2018</v>
      </c>
      <c r="H10" s="383">
        <v>2018</v>
      </c>
      <c r="I10" s="90">
        <v>5080</v>
      </c>
      <c r="J10" s="84">
        <v>0</v>
      </c>
      <c r="K10" s="78">
        <v>0</v>
      </c>
      <c r="L10" s="250">
        <v>5080</v>
      </c>
      <c r="M10" s="253">
        <v>0</v>
      </c>
      <c r="N10" s="257">
        <v>2540</v>
      </c>
      <c r="O10" s="81">
        <v>0</v>
      </c>
      <c r="P10" s="156">
        <v>2540</v>
      </c>
      <c r="Q10" s="340">
        <v>0</v>
      </c>
      <c r="R10" s="81">
        <v>0</v>
      </c>
      <c r="S10" s="156">
        <v>0</v>
      </c>
      <c r="T10" s="340">
        <v>0</v>
      </c>
      <c r="U10" s="81">
        <v>0</v>
      </c>
      <c r="V10" s="156">
        <v>0</v>
      </c>
      <c r="W10" s="340">
        <v>0</v>
      </c>
      <c r="X10" s="81">
        <v>0</v>
      </c>
      <c r="Y10" s="156">
        <v>0</v>
      </c>
      <c r="Z10" s="83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8" customFormat="1" ht="32.25" customHeight="1" x14ac:dyDescent="0.25">
      <c r="A11" s="380">
        <v>2219</v>
      </c>
      <c r="B11" s="376">
        <v>6121</v>
      </c>
      <c r="C11" s="381"/>
      <c r="D11" s="393" t="s">
        <v>174</v>
      </c>
      <c r="E11" s="377" t="s">
        <v>169</v>
      </c>
      <c r="F11" s="378" t="s">
        <v>169</v>
      </c>
      <c r="G11" s="382">
        <v>2018</v>
      </c>
      <c r="H11" s="383">
        <v>2018</v>
      </c>
      <c r="I11" s="90">
        <v>2160</v>
      </c>
      <c r="J11" s="84">
        <v>0</v>
      </c>
      <c r="K11" s="78">
        <v>0</v>
      </c>
      <c r="L11" s="250">
        <v>2160</v>
      </c>
      <c r="M11" s="253">
        <v>0</v>
      </c>
      <c r="N11" s="257">
        <v>1080</v>
      </c>
      <c r="O11" s="81">
        <v>0</v>
      </c>
      <c r="P11" s="156">
        <v>1080</v>
      </c>
      <c r="Q11" s="340">
        <v>0</v>
      </c>
      <c r="R11" s="81">
        <v>0</v>
      </c>
      <c r="S11" s="156">
        <v>0</v>
      </c>
      <c r="T11" s="340">
        <v>0</v>
      </c>
      <c r="U11" s="81">
        <v>0</v>
      </c>
      <c r="V11" s="156">
        <v>0</v>
      </c>
      <c r="W11" s="340">
        <v>0</v>
      </c>
      <c r="X11" s="81">
        <v>0</v>
      </c>
      <c r="Y11" s="156">
        <v>0</v>
      </c>
      <c r="Z11" s="83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8" customFormat="1" ht="32.25" customHeight="1" x14ac:dyDescent="0.25">
      <c r="A12" s="380">
        <v>2219</v>
      </c>
      <c r="B12" s="376">
        <v>6121</v>
      </c>
      <c r="C12" s="381"/>
      <c r="D12" s="393" t="s">
        <v>175</v>
      </c>
      <c r="E12" s="377" t="s">
        <v>169</v>
      </c>
      <c r="F12" s="378" t="s">
        <v>169</v>
      </c>
      <c r="G12" s="382">
        <v>2018</v>
      </c>
      <c r="H12" s="383">
        <v>2018</v>
      </c>
      <c r="I12" s="90">
        <v>760</v>
      </c>
      <c r="J12" s="84">
        <v>0</v>
      </c>
      <c r="K12" s="78">
        <v>0</v>
      </c>
      <c r="L12" s="250">
        <v>760</v>
      </c>
      <c r="M12" s="253">
        <v>0</v>
      </c>
      <c r="N12" s="257">
        <v>380</v>
      </c>
      <c r="O12" s="81">
        <v>0</v>
      </c>
      <c r="P12" s="156">
        <v>380</v>
      </c>
      <c r="Q12" s="340">
        <v>0</v>
      </c>
      <c r="R12" s="81">
        <v>0</v>
      </c>
      <c r="S12" s="156">
        <v>0</v>
      </c>
      <c r="T12" s="340">
        <v>0</v>
      </c>
      <c r="U12" s="81">
        <v>0</v>
      </c>
      <c r="V12" s="156">
        <v>0</v>
      </c>
      <c r="W12" s="340">
        <v>0</v>
      </c>
      <c r="X12" s="81">
        <v>0</v>
      </c>
      <c r="Y12" s="156">
        <v>0</v>
      </c>
      <c r="Z12" s="83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8" customFormat="1" ht="24.75" customHeight="1" x14ac:dyDescent="0.25">
      <c r="A13" s="380">
        <v>2219</v>
      </c>
      <c r="B13" s="376">
        <v>6121</v>
      </c>
      <c r="C13" s="381">
        <v>1168</v>
      </c>
      <c r="D13" s="393" t="s">
        <v>176</v>
      </c>
      <c r="E13" s="377" t="s">
        <v>169</v>
      </c>
      <c r="F13" s="378" t="s">
        <v>169</v>
      </c>
      <c r="G13" s="382">
        <v>2018</v>
      </c>
      <c r="H13" s="383">
        <v>2019</v>
      </c>
      <c r="I13" s="90">
        <v>15640</v>
      </c>
      <c r="J13" s="84">
        <v>0</v>
      </c>
      <c r="K13" s="78">
        <v>0</v>
      </c>
      <c r="L13" s="250"/>
      <c r="M13" s="253">
        <v>0</v>
      </c>
      <c r="N13" s="257"/>
      <c r="O13" s="81">
        <v>0</v>
      </c>
      <c r="P13" s="156">
        <v>0</v>
      </c>
      <c r="Q13" s="340">
        <v>7820</v>
      </c>
      <c r="R13" s="81">
        <v>0</v>
      </c>
      <c r="S13" s="156">
        <v>7820</v>
      </c>
      <c r="T13" s="340">
        <v>0</v>
      </c>
      <c r="U13" s="81">
        <v>0</v>
      </c>
      <c r="V13" s="156">
        <v>0</v>
      </c>
      <c r="W13" s="340">
        <v>0</v>
      </c>
      <c r="X13" s="81">
        <v>0</v>
      </c>
      <c r="Y13" s="156">
        <v>0</v>
      </c>
      <c r="Z13" s="83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8" customFormat="1" ht="24.75" customHeight="1" x14ac:dyDescent="0.25">
      <c r="A14" s="380">
        <v>3111</v>
      </c>
      <c r="B14" s="376">
        <v>6121</v>
      </c>
      <c r="C14" s="381">
        <v>1171</v>
      </c>
      <c r="D14" s="393" t="s">
        <v>177</v>
      </c>
      <c r="E14" s="377" t="s">
        <v>169</v>
      </c>
      <c r="F14" s="378" t="s">
        <v>169</v>
      </c>
      <c r="G14" s="382">
        <v>2018</v>
      </c>
      <c r="H14" s="383">
        <v>2018</v>
      </c>
      <c r="I14" s="90">
        <v>4500</v>
      </c>
      <c r="J14" s="84">
        <v>0</v>
      </c>
      <c r="K14" s="78">
        <v>0</v>
      </c>
      <c r="L14" s="250">
        <v>4500</v>
      </c>
      <c r="M14" s="253">
        <v>0</v>
      </c>
      <c r="N14" s="257">
        <v>4500</v>
      </c>
      <c r="O14" s="81">
        <v>0</v>
      </c>
      <c r="P14" s="156">
        <v>0</v>
      </c>
      <c r="Q14" s="340">
        <v>0</v>
      </c>
      <c r="R14" s="81">
        <v>0</v>
      </c>
      <c r="S14" s="156">
        <v>0</v>
      </c>
      <c r="T14" s="340">
        <v>0</v>
      </c>
      <c r="U14" s="81">
        <v>0</v>
      </c>
      <c r="V14" s="156">
        <v>0</v>
      </c>
      <c r="W14" s="340">
        <v>0</v>
      </c>
      <c r="X14" s="81">
        <v>0</v>
      </c>
      <c r="Y14" s="156">
        <v>0</v>
      </c>
      <c r="Z14" s="83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8" customFormat="1" ht="24.75" customHeight="1" x14ac:dyDescent="0.25">
      <c r="A15" s="380">
        <v>3113</v>
      </c>
      <c r="B15" s="376">
        <v>6121</v>
      </c>
      <c r="C15" s="381">
        <v>1146</v>
      </c>
      <c r="D15" s="393" t="s">
        <v>178</v>
      </c>
      <c r="E15" s="377" t="s">
        <v>171</v>
      </c>
      <c r="F15" s="378" t="s">
        <v>169</v>
      </c>
      <c r="G15" s="382">
        <v>2017</v>
      </c>
      <c r="H15" s="383">
        <v>2018</v>
      </c>
      <c r="I15" s="90">
        <v>18750</v>
      </c>
      <c r="J15" s="84">
        <v>0</v>
      </c>
      <c r="K15" s="78">
        <v>9400</v>
      </c>
      <c r="L15" s="295">
        <v>9350</v>
      </c>
      <c r="M15" s="253">
        <v>0</v>
      </c>
      <c r="N15" s="257">
        <v>9350</v>
      </c>
      <c r="O15" s="81">
        <v>0</v>
      </c>
      <c r="P15" s="156">
        <v>0</v>
      </c>
      <c r="Q15" s="340">
        <v>0</v>
      </c>
      <c r="R15" s="81">
        <v>0</v>
      </c>
      <c r="S15" s="156">
        <v>0</v>
      </c>
      <c r="T15" s="340">
        <v>0</v>
      </c>
      <c r="U15" s="81">
        <v>0</v>
      </c>
      <c r="V15" s="156">
        <v>0</v>
      </c>
      <c r="W15" s="340">
        <v>0</v>
      </c>
      <c r="X15" s="81">
        <v>0</v>
      </c>
      <c r="Y15" s="156">
        <v>0</v>
      </c>
      <c r="Z15" s="83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49.5" customHeight="1" x14ac:dyDescent="0.25">
      <c r="A16" s="384">
        <v>3612</v>
      </c>
      <c r="B16" s="376">
        <v>6121</v>
      </c>
      <c r="C16" s="385">
        <v>1137</v>
      </c>
      <c r="D16" s="393" t="s">
        <v>179</v>
      </c>
      <c r="E16" s="377" t="s">
        <v>171</v>
      </c>
      <c r="F16" s="378" t="s">
        <v>169</v>
      </c>
      <c r="G16" s="378">
        <v>2018</v>
      </c>
      <c r="H16" s="386">
        <v>2018</v>
      </c>
      <c r="I16" s="85">
        <f t="shared" ref="I16:I19" si="0">J16+K16+L16+SUM(Q16:Z16)</f>
        <v>14600</v>
      </c>
      <c r="J16" s="84">
        <v>0</v>
      </c>
      <c r="K16" s="78">
        <v>0</v>
      </c>
      <c r="L16" s="250">
        <v>14600</v>
      </c>
      <c r="M16" s="253">
        <v>0</v>
      </c>
      <c r="N16" s="254">
        <v>7300</v>
      </c>
      <c r="O16" s="81">
        <v>0</v>
      </c>
      <c r="P16" s="156">
        <v>7300</v>
      </c>
      <c r="Q16" s="226">
        <v>0</v>
      </c>
      <c r="R16" s="81">
        <v>0</v>
      </c>
      <c r="S16" s="156">
        <v>0</v>
      </c>
      <c r="T16" s="340">
        <v>0</v>
      </c>
      <c r="U16" s="81">
        <v>0</v>
      </c>
      <c r="V16" s="156">
        <v>0</v>
      </c>
      <c r="W16" s="340">
        <v>0</v>
      </c>
      <c r="X16" s="81">
        <v>0</v>
      </c>
      <c r="Y16" s="156">
        <v>0</v>
      </c>
      <c r="Z16" s="83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29" customFormat="1" ht="46.5" customHeight="1" x14ac:dyDescent="0.25">
      <c r="A17" s="384">
        <v>3612</v>
      </c>
      <c r="B17" s="376">
        <v>6121</v>
      </c>
      <c r="C17" s="385">
        <v>1158</v>
      </c>
      <c r="D17" s="393" t="s">
        <v>180</v>
      </c>
      <c r="E17" s="377" t="s">
        <v>169</v>
      </c>
      <c r="F17" s="378" t="s">
        <v>169</v>
      </c>
      <c r="G17" s="378">
        <v>2018</v>
      </c>
      <c r="H17" s="386">
        <v>2019</v>
      </c>
      <c r="I17" s="85">
        <v>19600</v>
      </c>
      <c r="J17" s="84">
        <v>0</v>
      </c>
      <c r="K17" s="78">
        <v>0</v>
      </c>
      <c r="L17" s="250">
        <v>19600</v>
      </c>
      <c r="M17" s="253">
        <v>0</v>
      </c>
      <c r="N17" s="254">
        <v>9800</v>
      </c>
      <c r="O17" s="81">
        <v>0</v>
      </c>
      <c r="P17" s="156">
        <v>9800</v>
      </c>
      <c r="Q17" s="226">
        <v>0</v>
      </c>
      <c r="R17" s="81">
        <v>0</v>
      </c>
      <c r="S17" s="156">
        <v>0</v>
      </c>
      <c r="T17" s="340">
        <v>0</v>
      </c>
      <c r="U17" s="81">
        <v>0</v>
      </c>
      <c r="V17" s="156">
        <v>0</v>
      </c>
      <c r="W17" s="340">
        <v>0</v>
      </c>
      <c r="X17" s="81">
        <v>0</v>
      </c>
      <c r="Y17" s="156">
        <v>0</v>
      </c>
      <c r="Z17" s="83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29" customFormat="1" ht="31.5" customHeight="1" x14ac:dyDescent="0.25">
      <c r="A18" s="384">
        <v>3612</v>
      </c>
      <c r="B18" s="376">
        <v>6121</v>
      </c>
      <c r="C18" s="385">
        <v>1155</v>
      </c>
      <c r="D18" s="393" t="s">
        <v>181</v>
      </c>
      <c r="E18" s="377" t="s">
        <v>171</v>
      </c>
      <c r="F18" s="378" t="s">
        <v>169</v>
      </c>
      <c r="G18" s="378">
        <v>2018</v>
      </c>
      <c r="H18" s="386">
        <v>2018</v>
      </c>
      <c r="I18" s="85">
        <v>14900</v>
      </c>
      <c r="J18" s="84">
        <v>0</v>
      </c>
      <c r="K18" s="78">
        <v>0</v>
      </c>
      <c r="L18" s="250">
        <v>14900</v>
      </c>
      <c r="M18" s="253">
        <v>0</v>
      </c>
      <c r="N18" s="254">
        <v>7450</v>
      </c>
      <c r="O18" s="81">
        <v>0</v>
      </c>
      <c r="P18" s="156">
        <v>7450</v>
      </c>
      <c r="Q18" s="226">
        <v>0</v>
      </c>
      <c r="R18" s="81">
        <v>0</v>
      </c>
      <c r="S18" s="156">
        <v>0</v>
      </c>
      <c r="T18" s="340">
        <v>0</v>
      </c>
      <c r="U18" s="81">
        <v>0</v>
      </c>
      <c r="V18" s="156">
        <v>0</v>
      </c>
      <c r="W18" s="340">
        <v>0</v>
      </c>
      <c r="X18" s="81">
        <v>0</v>
      </c>
      <c r="Y18" s="156">
        <v>0</v>
      </c>
      <c r="Z18" s="83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29" customFormat="1" ht="31.5" customHeight="1" x14ac:dyDescent="0.25">
      <c r="A19" s="384">
        <v>3612</v>
      </c>
      <c r="B19" s="376">
        <v>6121</v>
      </c>
      <c r="C19" s="385">
        <v>1156</v>
      </c>
      <c r="D19" s="393" t="s">
        <v>182</v>
      </c>
      <c r="E19" s="377" t="s">
        <v>169</v>
      </c>
      <c r="F19" s="378" t="s">
        <v>169</v>
      </c>
      <c r="G19" s="378">
        <v>2018</v>
      </c>
      <c r="H19" s="386">
        <v>2018</v>
      </c>
      <c r="I19" s="85">
        <f t="shared" si="0"/>
        <v>12800</v>
      </c>
      <c r="J19" s="84">
        <v>0</v>
      </c>
      <c r="K19" s="78">
        <v>0</v>
      </c>
      <c r="L19" s="250">
        <v>12800</v>
      </c>
      <c r="M19" s="253">
        <v>0</v>
      </c>
      <c r="N19" s="254">
        <v>6400</v>
      </c>
      <c r="O19" s="81">
        <v>0</v>
      </c>
      <c r="P19" s="156">
        <v>6400</v>
      </c>
      <c r="Q19" s="226">
        <v>0</v>
      </c>
      <c r="R19" s="81">
        <v>0</v>
      </c>
      <c r="S19" s="156">
        <v>0</v>
      </c>
      <c r="T19" s="340">
        <v>0</v>
      </c>
      <c r="U19" s="81">
        <v>0</v>
      </c>
      <c r="V19" s="156">
        <v>0</v>
      </c>
      <c r="W19" s="340">
        <v>0</v>
      </c>
      <c r="X19" s="81">
        <v>0</v>
      </c>
      <c r="Y19" s="156">
        <v>0</v>
      </c>
      <c r="Z19" s="83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29" customFormat="1" ht="47.25" customHeight="1" x14ac:dyDescent="0.25">
      <c r="A20" s="384">
        <v>3612</v>
      </c>
      <c r="B20" s="376">
        <v>6121</v>
      </c>
      <c r="C20" s="385">
        <v>1149</v>
      </c>
      <c r="D20" s="393" t="s">
        <v>183</v>
      </c>
      <c r="E20" s="377" t="s">
        <v>169</v>
      </c>
      <c r="F20" s="378" t="s">
        <v>169</v>
      </c>
      <c r="G20" s="378">
        <v>2017</v>
      </c>
      <c r="H20" s="386">
        <v>2018</v>
      </c>
      <c r="I20" s="85">
        <v>18175</v>
      </c>
      <c r="J20" s="84">
        <v>0</v>
      </c>
      <c r="K20" s="78">
        <v>10000</v>
      </c>
      <c r="L20" s="250">
        <v>8175</v>
      </c>
      <c r="M20" s="253">
        <v>0</v>
      </c>
      <c r="N20" s="254">
        <v>8175</v>
      </c>
      <c r="O20" s="81">
        <v>0</v>
      </c>
      <c r="P20" s="156">
        <v>0</v>
      </c>
      <c r="Q20" s="226">
        <v>0</v>
      </c>
      <c r="R20" s="81">
        <v>0</v>
      </c>
      <c r="S20" s="156">
        <v>0</v>
      </c>
      <c r="T20" s="340">
        <v>0</v>
      </c>
      <c r="U20" s="81">
        <v>0</v>
      </c>
      <c r="V20" s="156">
        <v>0</v>
      </c>
      <c r="W20" s="340">
        <v>0</v>
      </c>
      <c r="X20" s="81">
        <v>0</v>
      </c>
      <c r="Y20" s="156">
        <v>0</v>
      </c>
      <c r="Z20" s="83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29" customFormat="1" ht="31.5" customHeight="1" x14ac:dyDescent="0.25">
      <c r="A21" s="384">
        <v>3613</v>
      </c>
      <c r="B21" s="376">
        <v>6121</v>
      </c>
      <c r="C21" s="385">
        <v>1141</v>
      </c>
      <c r="D21" s="100" t="s">
        <v>184</v>
      </c>
      <c r="E21" s="377" t="s">
        <v>171</v>
      </c>
      <c r="F21" s="378" t="s">
        <v>169</v>
      </c>
      <c r="G21" s="378">
        <v>2018</v>
      </c>
      <c r="H21" s="386">
        <v>2018</v>
      </c>
      <c r="I21" s="85">
        <v>8900</v>
      </c>
      <c r="J21" s="84">
        <v>0</v>
      </c>
      <c r="K21" s="78">
        <v>0</v>
      </c>
      <c r="L21" s="250">
        <v>8900</v>
      </c>
      <c r="M21" s="253">
        <v>0</v>
      </c>
      <c r="N21" s="254">
        <v>4450</v>
      </c>
      <c r="O21" s="81">
        <v>0</v>
      </c>
      <c r="P21" s="156">
        <v>4450</v>
      </c>
      <c r="Q21" s="226">
        <v>0</v>
      </c>
      <c r="R21" s="81">
        <v>0</v>
      </c>
      <c r="S21" s="156">
        <v>0</v>
      </c>
      <c r="T21" s="340">
        <v>0</v>
      </c>
      <c r="U21" s="81">
        <v>0</v>
      </c>
      <c r="V21" s="156">
        <v>0</v>
      </c>
      <c r="W21" s="340">
        <v>0</v>
      </c>
      <c r="X21" s="81">
        <v>0</v>
      </c>
      <c r="Y21" s="156">
        <v>0</v>
      </c>
      <c r="Z21" s="83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29" customFormat="1" ht="24.75" customHeight="1" x14ac:dyDescent="0.25">
      <c r="A22" s="384">
        <v>3613</v>
      </c>
      <c r="B22" s="376">
        <v>6121</v>
      </c>
      <c r="C22" s="385">
        <v>1142</v>
      </c>
      <c r="D22" s="100" t="s">
        <v>185</v>
      </c>
      <c r="E22" s="377" t="s">
        <v>169</v>
      </c>
      <c r="F22" s="378" t="s">
        <v>169</v>
      </c>
      <c r="G22" s="378">
        <v>2018</v>
      </c>
      <c r="H22" s="386">
        <v>2019</v>
      </c>
      <c r="I22" s="85">
        <v>25700</v>
      </c>
      <c r="J22" s="84">
        <v>0</v>
      </c>
      <c r="K22" s="78">
        <v>0</v>
      </c>
      <c r="L22" s="250">
        <v>15000</v>
      </c>
      <c r="M22" s="253">
        <v>0</v>
      </c>
      <c r="N22" s="254">
        <v>7500</v>
      </c>
      <c r="O22" s="81">
        <v>0</v>
      </c>
      <c r="P22" s="156">
        <v>7500</v>
      </c>
      <c r="Q22" s="226">
        <v>5350</v>
      </c>
      <c r="R22" s="81">
        <v>0</v>
      </c>
      <c r="S22" s="156">
        <v>5350</v>
      </c>
      <c r="T22" s="340">
        <v>0</v>
      </c>
      <c r="U22" s="81">
        <v>0</v>
      </c>
      <c r="V22" s="156">
        <v>0</v>
      </c>
      <c r="W22" s="340">
        <v>0</v>
      </c>
      <c r="X22" s="81">
        <v>0</v>
      </c>
      <c r="Y22" s="156">
        <v>0</v>
      </c>
      <c r="Z22" s="83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36.75" customHeight="1" thickBot="1" x14ac:dyDescent="0.3">
      <c r="A23" s="384">
        <v>3613</v>
      </c>
      <c r="B23" s="376">
        <v>6121</v>
      </c>
      <c r="C23" s="385">
        <v>1143</v>
      </c>
      <c r="D23" s="100" t="s">
        <v>186</v>
      </c>
      <c r="E23" s="377" t="s">
        <v>171</v>
      </c>
      <c r="F23" s="378" t="s">
        <v>169</v>
      </c>
      <c r="G23" s="378">
        <v>2018</v>
      </c>
      <c r="H23" s="386">
        <v>2019</v>
      </c>
      <c r="I23" s="85">
        <v>18460</v>
      </c>
      <c r="J23" s="86">
        <v>0</v>
      </c>
      <c r="K23" s="78">
        <v>0</v>
      </c>
      <c r="L23" s="319">
        <v>10000</v>
      </c>
      <c r="M23" s="253">
        <v>0</v>
      </c>
      <c r="N23" s="254">
        <v>5000</v>
      </c>
      <c r="O23" s="81">
        <v>0</v>
      </c>
      <c r="P23" s="156">
        <v>5000</v>
      </c>
      <c r="Q23" s="226">
        <v>4230</v>
      </c>
      <c r="R23" s="81">
        <v>0</v>
      </c>
      <c r="S23" s="156">
        <v>4230</v>
      </c>
      <c r="T23" s="340">
        <v>0</v>
      </c>
      <c r="U23" s="81">
        <v>0</v>
      </c>
      <c r="V23" s="156">
        <v>0</v>
      </c>
      <c r="W23" s="340">
        <v>0</v>
      </c>
      <c r="X23" s="81">
        <v>0</v>
      </c>
      <c r="Y23" s="156">
        <v>0</v>
      </c>
      <c r="Z23" s="83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0" customFormat="1" ht="23.1" customHeight="1" thickBot="1" x14ac:dyDescent="0.3">
      <c r="A24" s="42"/>
      <c r="B24" s="43"/>
      <c r="C24" s="52"/>
      <c r="D24" s="984" t="s">
        <v>1</v>
      </c>
      <c r="E24" s="985"/>
      <c r="F24" s="985"/>
      <c r="G24" s="985"/>
      <c r="H24" s="985"/>
      <c r="I24" s="76">
        <f t="shared" ref="I24:Z24" si="1">SUM(I7:I23)</f>
        <v>286145</v>
      </c>
      <c r="J24" s="165">
        <f t="shared" si="1"/>
        <v>0</v>
      </c>
      <c r="K24" s="74">
        <f t="shared" si="1"/>
        <v>23400</v>
      </c>
      <c r="L24" s="271">
        <f t="shared" si="1"/>
        <v>177945</v>
      </c>
      <c r="M24" s="333">
        <f t="shared" si="1"/>
        <v>0</v>
      </c>
      <c r="N24" s="262">
        <f t="shared" si="1"/>
        <v>125503</v>
      </c>
      <c r="O24" s="74">
        <f t="shared" si="1"/>
        <v>0</v>
      </c>
      <c r="P24" s="74">
        <f t="shared" si="1"/>
        <v>52442</v>
      </c>
      <c r="Q24" s="857">
        <f t="shared" si="1"/>
        <v>67400</v>
      </c>
      <c r="R24" s="75">
        <f t="shared" si="1"/>
        <v>0</v>
      </c>
      <c r="S24" s="73">
        <f t="shared" si="1"/>
        <v>17400</v>
      </c>
      <c r="T24" s="858">
        <f t="shared" si="1"/>
        <v>0</v>
      </c>
      <c r="U24" s="74">
        <f t="shared" si="1"/>
        <v>0</v>
      </c>
      <c r="V24" s="73">
        <f t="shared" si="1"/>
        <v>0</v>
      </c>
      <c r="W24" s="857">
        <f t="shared" si="1"/>
        <v>0</v>
      </c>
      <c r="X24" s="74">
        <f t="shared" si="1"/>
        <v>0</v>
      </c>
      <c r="Y24" s="74">
        <f t="shared" si="1"/>
        <v>0</v>
      </c>
      <c r="Z24" s="76">
        <f t="shared" si="1"/>
        <v>0</v>
      </c>
      <c r="AA24" s="91"/>
    </row>
    <row r="25" spans="1:42" s="30" customFormat="1" ht="14.25" customHeight="1" thickBot="1" x14ac:dyDescent="0.3">
      <c r="A25" s="47"/>
      <c r="B25" s="47"/>
      <c r="C25" s="47"/>
      <c r="D25" s="53"/>
      <c r="E25" s="53"/>
      <c r="F25" s="53"/>
      <c r="G25" s="53"/>
      <c r="H25" s="53"/>
      <c r="I25" s="61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62"/>
      <c r="X25" s="62"/>
      <c r="Y25" s="62"/>
      <c r="Z25" s="62"/>
    </row>
    <row r="26" spans="1:42" s="3" customFormat="1" ht="15.95" customHeight="1" x14ac:dyDescent="0.25">
      <c r="A26" s="47"/>
      <c r="B26" s="47"/>
      <c r="C26" s="47"/>
      <c r="D26" s="24" t="s">
        <v>23</v>
      </c>
      <c r="E26" s="55"/>
      <c r="F26" s="55"/>
      <c r="G26" s="55"/>
      <c r="H26" s="55"/>
      <c r="I26" s="9" t="s">
        <v>15</v>
      </c>
      <c r="J26" s="60" t="s">
        <v>42</v>
      </c>
      <c r="K26" s="16" t="s">
        <v>24</v>
      </c>
      <c r="L26" s="16"/>
      <c r="M26" s="16" t="s">
        <v>122</v>
      </c>
      <c r="N26" s="60"/>
      <c r="O26" s="18"/>
      <c r="P26" s="18"/>
      <c r="Q26" s="18"/>
      <c r="R26" s="18"/>
      <c r="S26" s="18"/>
      <c r="T26" s="18"/>
      <c r="U26" s="18"/>
      <c r="V26" s="18"/>
      <c r="W26" s="179"/>
      <c r="X26" s="174"/>
      <c r="Y26" s="180"/>
      <c r="Z26" s="162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3" customFormat="1" ht="15.95" customHeight="1" x14ac:dyDescent="0.25">
      <c r="A27" s="181"/>
      <c r="B27" s="181"/>
      <c r="C27" s="181"/>
      <c r="D27" s="12"/>
      <c r="E27" s="56"/>
      <c r="F27" s="56"/>
      <c r="G27" s="56"/>
      <c r="H27" s="56"/>
      <c r="I27" s="11" t="s">
        <v>16</v>
      </c>
      <c r="J27" s="19" t="s">
        <v>42</v>
      </c>
      <c r="K27" s="17" t="s">
        <v>25</v>
      </c>
      <c r="L27" s="17"/>
      <c r="M27" s="17" t="s">
        <v>121</v>
      </c>
      <c r="N27" s="19"/>
      <c r="O27" s="20"/>
      <c r="P27" s="20"/>
      <c r="Q27" s="20"/>
      <c r="R27" s="20"/>
      <c r="S27" s="20"/>
      <c r="T27" s="20"/>
      <c r="U27" s="20"/>
      <c r="V27" s="20"/>
      <c r="W27" s="182"/>
      <c r="X27" s="180"/>
      <c r="Y27" s="180"/>
      <c r="Z27" s="162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" customFormat="1" ht="15.95" customHeight="1" x14ac:dyDescent="0.25">
      <c r="A28" s="44"/>
      <c r="B28" s="45"/>
      <c r="C28" s="46"/>
      <c r="D28" s="57"/>
      <c r="E28" s="38"/>
      <c r="F28" s="38"/>
      <c r="G28" s="38"/>
      <c r="H28" s="38"/>
      <c r="I28" s="11" t="s">
        <v>17</v>
      </c>
      <c r="J28" s="19" t="s">
        <v>42</v>
      </c>
      <c r="K28" s="20" t="s">
        <v>567</v>
      </c>
      <c r="L28" s="17"/>
      <c r="M28" s="19"/>
      <c r="N28" s="19"/>
      <c r="O28" s="20"/>
      <c r="P28" s="56"/>
      <c r="Q28" s="56"/>
      <c r="R28" s="56"/>
      <c r="S28" s="56"/>
      <c r="T28" s="56"/>
      <c r="U28" s="56"/>
      <c r="V28" s="56"/>
      <c r="W28" s="58"/>
      <c r="X28" s="8"/>
      <c r="Z28" s="162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" customFormat="1" ht="15.95" customHeight="1" thickBot="1" x14ac:dyDescent="0.3">
      <c r="A29" s="3"/>
      <c r="B29" s="45"/>
      <c r="C29" s="46"/>
      <c r="D29" s="59"/>
      <c r="E29" s="31"/>
      <c r="F29" s="31"/>
      <c r="G29" s="31"/>
      <c r="H29" s="31"/>
      <c r="I29" s="10" t="s">
        <v>18</v>
      </c>
      <c r="J29" s="21" t="s">
        <v>42</v>
      </c>
      <c r="K29" s="22" t="s">
        <v>568</v>
      </c>
      <c r="L29" s="23"/>
      <c r="M29" s="21"/>
      <c r="N29" s="21"/>
      <c r="O29" s="22"/>
      <c r="P29" s="25"/>
      <c r="Q29" s="25"/>
      <c r="R29" s="25"/>
      <c r="S29" s="25"/>
      <c r="T29" s="25"/>
      <c r="U29" s="25"/>
      <c r="V29" s="25"/>
      <c r="W29" s="13"/>
      <c r="Z29" s="162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</sheetData>
  <mergeCells count="25">
    <mergeCell ref="D24:H24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W5:Y5"/>
    <mergeCell ref="Q4:Y4"/>
    <mergeCell ref="L5:L6"/>
    <mergeCell ref="Q5:S5"/>
    <mergeCell ref="E4:E6"/>
    <mergeCell ref="T5:V5"/>
    <mergeCell ref="P5:P6"/>
    <mergeCell ref="F4:F6"/>
    <mergeCell ref="A3:C4"/>
    <mergeCell ref="A5:A6"/>
    <mergeCell ref="B5:B6"/>
    <mergeCell ref="C5:C6"/>
    <mergeCell ref="K5:K6"/>
    <mergeCell ref="G4:H4"/>
    <mergeCell ref="G5:G6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63"/>
  <sheetViews>
    <sheetView zoomScale="75" zoomScaleNormal="75" workbookViewId="0">
      <selection activeCell="D1" sqref="D1:Z36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564</v>
      </c>
    </row>
    <row r="2" spans="1:42" ht="24.75" customHeight="1" x14ac:dyDescent="0.25">
      <c r="A2" s="5"/>
      <c r="D2" s="63" t="s">
        <v>44</v>
      </c>
      <c r="E2" s="64" t="s">
        <v>48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9" customFormat="1" ht="26.25" customHeight="1" x14ac:dyDescent="0.25">
      <c r="A7" s="40" t="s">
        <v>187</v>
      </c>
      <c r="B7" s="41">
        <v>6121</v>
      </c>
      <c r="C7" s="51"/>
      <c r="D7" s="282" t="s">
        <v>188</v>
      </c>
      <c r="E7" s="32" t="s">
        <v>189</v>
      </c>
      <c r="F7" s="33" t="s">
        <v>189</v>
      </c>
      <c r="G7" s="33">
        <v>2019</v>
      </c>
      <c r="H7" s="34">
        <v>2019</v>
      </c>
      <c r="I7" s="77">
        <f>J7+K7+L7+SUM(Q7:Z7)</f>
        <v>6000</v>
      </c>
      <c r="J7" s="79">
        <v>0</v>
      </c>
      <c r="K7" s="126">
        <v>0</v>
      </c>
      <c r="L7" s="331">
        <f>M7+N7+O7+P7</f>
        <v>400</v>
      </c>
      <c r="M7" s="251">
        <v>0</v>
      </c>
      <c r="N7" s="252">
        <v>0</v>
      </c>
      <c r="O7" s="98">
        <v>0</v>
      </c>
      <c r="P7" s="126">
        <v>400</v>
      </c>
      <c r="Q7" s="225">
        <v>2800</v>
      </c>
      <c r="R7" s="98">
        <v>0</v>
      </c>
      <c r="S7" s="126">
        <v>2800</v>
      </c>
      <c r="T7" s="225">
        <v>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  <c r="AA7" s="91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31.5" customHeight="1" x14ac:dyDescent="0.25">
      <c r="A8" s="48">
        <v>2212</v>
      </c>
      <c r="B8" s="49">
        <v>6121</v>
      </c>
      <c r="C8" s="50"/>
      <c r="D8" s="335" t="s">
        <v>190</v>
      </c>
      <c r="E8" s="35" t="s">
        <v>189</v>
      </c>
      <c r="F8" s="66" t="s">
        <v>189</v>
      </c>
      <c r="G8" s="66">
        <v>2019</v>
      </c>
      <c r="H8" s="347">
        <v>2019</v>
      </c>
      <c r="I8" s="90">
        <f>J8+K8+L8+SUM(Q8:Z8)</f>
        <v>2120</v>
      </c>
      <c r="J8" s="84">
        <v>0</v>
      </c>
      <c r="K8" s="156">
        <v>120</v>
      </c>
      <c r="L8" s="283">
        <f>M8+N8+O8+P8</f>
        <v>0</v>
      </c>
      <c r="M8" s="266">
        <v>0</v>
      </c>
      <c r="N8" s="257">
        <v>0</v>
      </c>
      <c r="O8" s="81">
        <v>0</v>
      </c>
      <c r="P8" s="156">
        <v>0</v>
      </c>
      <c r="Q8" s="340">
        <v>1000</v>
      </c>
      <c r="R8" s="81">
        <v>0</v>
      </c>
      <c r="S8" s="156">
        <v>1000</v>
      </c>
      <c r="T8" s="340">
        <v>0</v>
      </c>
      <c r="U8" s="81">
        <v>0</v>
      </c>
      <c r="V8" s="156">
        <v>0</v>
      </c>
      <c r="W8" s="340">
        <v>0</v>
      </c>
      <c r="X8" s="81">
        <v>0</v>
      </c>
      <c r="Y8" s="156">
        <v>0</v>
      </c>
      <c r="Z8" s="83">
        <v>0</v>
      </c>
      <c r="AA8" s="91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26.25" customHeight="1" x14ac:dyDescent="0.25">
      <c r="A9" s="40">
        <v>2212</v>
      </c>
      <c r="B9" s="41">
        <v>6121</v>
      </c>
      <c r="C9" s="51"/>
      <c r="D9" s="282" t="s">
        <v>191</v>
      </c>
      <c r="E9" s="35" t="s">
        <v>189</v>
      </c>
      <c r="F9" s="36" t="s">
        <v>189</v>
      </c>
      <c r="G9" s="36">
        <v>2021</v>
      </c>
      <c r="H9" s="37">
        <v>2022</v>
      </c>
      <c r="I9" s="85">
        <f t="shared" ref="I9:I35" si="0">J9+K9+L9+SUM(Q9:Z9)</f>
        <v>83000</v>
      </c>
      <c r="J9" s="86">
        <v>0</v>
      </c>
      <c r="K9" s="97">
        <v>0</v>
      </c>
      <c r="L9" s="250">
        <f t="shared" ref="L9:L35" si="1">M9+N9+O9+P9</f>
        <v>0</v>
      </c>
      <c r="M9" s="266">
        <v>0</v>
      </c>
      <c r="N9" s="254">
        <v>0</v>
      </c>
      <c r="O9" s="81">
        <v>0</v>
      </c>
      <c r="P9" s="97">
        <v>0</v>
      </c>
      <c r="Q9" s="226">
        <v>0</v>
      </c>
      <c r="R9" s="88">
        <v>0</v>
      </c>
      <c r="S9" s="97">
        <v>0</v>
      </c>
      <c r="T9" s="226">
        <v>0</v>
      </c>
      <c r="U9" s="88">
        <v>0</v>
      </c>
      <c r="V9" s="97">
        <v>0</v>
      </c>
      <c r="W9" s="226">
        <v>0</v>
      </c>
      <c r="X9" s="88">
        <v>0</v>
      </c>
      <c r="Y9" s="97">
        <v>0</v>
      </c>
      <c r="Z9" s="87">
        <v>83000</v>
      </c>
      <c r="AA9" s="91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6.25" customHeight="1" x14ac:dyDescent="0.25">
      <c r="A10" s="40">
        <v>2219</v>
      </c>
      <c r="B10" s="41">
        <v>6121</v>
      </c>
      <c r="C10" s="51"/>
      <c r="D10" s="282" t="s">
        <v>192</v>
      </c>
      <c r="E10" s="35" t="s">
        <v>189</v>
      </c>
      <c r="F10" s="36" t="s">
        <v>189</v>
      </c>
      <c r="G10" s="36">
        <v>2019</v>
      </c>
      <c r="H10" s="37">
        <v>2020</v>
      </c>
      <c r="I10" s="85">
        <f t="shared" si="0"/>
        <v>16080</v>
      </c>
      <c r="J10" s="86">
        <v>0</v>
      </c>
      <c r="K10" s="97">
        <v>580</v>
      </c>
      <c r="L10" s="250">
        <f t="shared" si="1"/>
        <v>500</v>
      </c>
      <c r="M10" s="266">
        <v>0</v>
      </c>
      <c r="N10" s="254">
        <v>0</v>
      </c>
      <c r="O10" s="81">
        <v>0</v>
      </c>
      <c r="P10" s="97">
        <v>500</v>
      </c>
      <c r="Q10" s="226">
        <v>5000</v>
      </c>
      <c r="R10" s="88">
        <v>0</v>
      </c>
      <c r="S10" s="97">
        <v>5000</v>
      </c>
      <c r="T10" s="226">
        <v>2500</v>
      </c>
      <c r="U10" s="88">
        <v>0</v>
      </c>
      <c r="V10" s="97">
        <v>2500</v>
      </c>
      <c r="W10" s="226">
        <v>0</v>
      </c>
      <c r="X10" s="88">
        <v>0</v>
      </c>
      <c r="Y10" s="97">
        <v>0</v>
      </c>
      <c r="Z10" s="87">
        <v>0</v>
      </c>
      <c r="AA10" s="91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29" customFormat="1" ht="26.25" customHeight="1" x14ac:dyDescent="0.25">
      <c r="A11" s="40">
        <v>2219</v>
      </c>
      <c r="B11" s="41">
        <v>6121</v>
      </c>
      <c r="C11" s="51"/>
      <c r="D11" s="282" t="s">
        <v>193</v>
      </c>
      <c r="E11" s="35" t="s">
        <v>189</v>
      </c>
      <c r="F11" s="36" t="s">
        <v>189</v>
      </c>
      <c r="G11" s="36">
        <v>2018</v>
      </c>
      <c r="H11" s="37">
        <v>2018</v>
      </c>
      <c r="I11" s="85">
        <f t="shared" si="0"/>
        <v>6000</v>
      </c>
      <c r="J11" s="86">
        <v>0</v>
      </c>
      <c r="K11" s="97">
        <v>0</v>
      </c>
      <c r="L11" s="250">
        <f t="shared" si="1"/>
        <v>6000</v>
      </c>
      <c r="M11" s="266">
        <v>0</v>
      </c>
      <c r="N11" s="254">
        <v>3000</v>
      </c>
      <c r="O11" s="81">
        <v>0</v>
      </c>
      <c r="P11" s="97">
        <v>3000</v>
      </c>
      <c r="Q11" s="226">
        <v>0</v>
      </c>
      <c r="R11" s="88">
        <v>0</v>
      </c>
      <c r="S11" s="97">
        <v>0</v>
      </c>
      <c r="T11" s="226">
        <v>0</v>
      </c>
      <c r="U11" s="88">
        <v>0</v>
      </c>
      <c r="V11" s="97">
        <v>0</v>
      </c>
      <c r="W11" s="226">
        <v>0</v>
      </c>
      <c r="X11" s="88">
        <v>0</v>
      </c>
      <c r="Y11" s="97">
        <v>0</v>
      </c>
      <c r="Z11" s="87">
        <v>0</v>
      </c>
      <c r="AA11" s="9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29" customFormat="1" ht="26.25" customHeight="1" x14ac:dyDescent="0.25">
      <c r="A12" s="40">
        <v>2219</v>
      </c>
      <c r="B12" s="41">
        <v>6121</v>
      </c>
      <c r="C12" s="51"/>
      <c r="D12" s="282" t="s">
        <v>194</v>
      </c>
      <c r="E12" s="35" t="s">
        <v>189</v>
      </c>
      <c r="F12" s="36" t="s">
        <v>189</v>
      </c>
      <c r="G12" s="36">
        <v>2017</v>
      </c>
      <c r="H12" s="37">
        <v>2018</v>
      </c>
      <c r="I12" s="85">
        <f t="shared" si="0"/>
        <v>19300</v>
      </c>
      <c r="J12" s="86">
        <v>0</v>
      </c>
      <c r="K12" s="97">
        <v>5300</v>
      </c>
      <c r="L12" s="250">
        <f t="shared" si="1"/>
        <v>14000</v>
      </c>
      <c r="M12" s="266">
        <v>0</v>
      </c>
      <c r="N12" s="254">
        <v>7000</v>
      </c>
      <c r="O12" s="81">
        <v>0</v>
      </c>
      <c r="P12" s="97">
        <v>7000</v>
      </c>
      <c r="Q12" s="226">
        <v>0</v>
      </c>
      <c r="R12" s="88">
        <v>0</v>
      </c>
      <c r="S12" s="97">
        <v>0</v>
      </c>
      <c r="T12" s="226">
        <v>0</v>
      </c>
      <c r="U12" s="88">
        <v>0</v>
      </c>
      <c r="V12" s="97">
        <v>0</v>
      </c>
      <c r="W12" s="226">
        <v>0</v>
      </c>
      <c r="X12" s="88">
        <v>0</v>
      </c>
      <c r="Y12" s="97">
        <v>0</v>
      </c>
      <c r="Z12" s="87">
        <v>0</v>
      </c>
      <c r="AA12" s="91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29" customFormat="1" ht="26.25" customHeight="1" x14ac:dyDescent="0.25">
      <c r="A13" s="40">
        <v>2219</v>
      </c>
      <c r="B13" s="41">
        <v>6121</v>
      </c>
      <c r="C13" s="51"/>
      <c r="D13" s="282" t="s">
        <v>195</v>
      </c>
      <c r="E13" s="35" t="s">
        <v>189</v>
      </c>
      <c r="F13" s="36" t="s">
        <v>189</v>
      </c>
      <c r="G13" s="36">
        <v>2018</v>
      </c>
      <c r="H13" s="37">
        <v>2018</v>
      </c>
      <c r="I13" s="85">
        <f t="shared" si="0"/>
        <v>4000</v>
      </c>
      <c r="J13" s="86">
        <v>0</v>
      </c>
      <c r="K13" s="97">
        <v>0</v>
      </c>
      <c r="L13" s="250">
        <f t="shared" si="1"/>
        <v>4000</v>
      </c>
      <c r="M13" s="266">
        <v>0</v>
      </c>
      <c r="N13" s="254">
        <v>2000</v>
      </c>
      <c r="O13" s="81">
        <v>0</v>
      </c>
      <c r="P13" s="97">
        <v>2000</v>
      </c>
      <c r="Q13" s="226">
        <v>0</v>
      </c>
      <c r="R13" s="88">
        <v>0</v>
      </c>
      <c r="S13" s="97">
        <v>0</v>
      </c>
      <c r="T13" s="226">
        <v>0</v>
      </c>
      <c r="U13" s="88">
        <v>0</v>
      </c>
      <c r="V13" s="97">
        <v>0</v>
      </c>
      <c r="W13" s="226">
        <v>0</v>
      </c>
      <c r="X13" s="88">
        <v>0</v>
      </c>
      <c r="Y13" s="97">
        <v>0</v>
      </c>
      <c r="Z13" s="87">
        <v>0</v>
      </c>
      <c r="AA13" s="91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29" customFormat="1" ht="26.25" customHeight="1" x14ac:dyDescent="0.25">
      <c r="A14" s="40">
        <v>2219</v>
      </c>
      <c r="B14" s="41">
        <v>6121</v>
      </c>
      <c r="C14" s="51"/>
      <c r="D14" s="184" t="s">
        <v>196</v>
      </c>
      <c r="E14" s="35" t="s">
        <v>189</v>
      </c>
      <c r="F14" s="36" t="s">
        <v>197</v>
      </c>
      <c r="G14" s="36">
        <v>2019</v>
      </c>
      <c r="H14" s="37">
        <v>2019</v>
      </c>
      <c r="I14" s="85">
        <f t="shared" si="0"/>
        <v>60000</v>
      </c>
      <c r="J14" s="86">
        <v>0</v>
      </c>
      <c r="K14" s="97">
        <v>0</v>
      </c>
      <c r="L14" s="250">
        <f t="shared" si="1"/>
        <v>0</v>
      </c>
      <c r="M14" s="266">
        <v>0</v>
      </c>
      <c r="N14" s="254">
        <v>0</v>
      </c>
      <c r="O14" s="81">
        <v>0</v>
      </c>
      <c r="P14" s="97">
        <v>0</v>
      </c>
      <c r="Q14" s="226">
        <v>52000</v>
      </c>
      <c r="R14" s="88">
        <v>0</v>
      </c>
      <c r="S14" s="97">
        <v>8000</v>
      </c>
      <c r="T14" s="226">
        <v>0</v>
      </c>
      <c r="U14" s="88">
        <v>0</v>
      </c>
      <c r="V14" s="97">
        <v>0</v>
      </c>
      <c r="W14" s="226">
        <v>0</v>
      </c>
      <c r="X14" s="88">
        <v>0</v>
      </c>
      <c r="Y14" s="97">
        <v>0</v>
      </c>
      <c r="Z14" s="87">
        <v>0</v>
      </c>
      <c r="AA14" s="91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29" customFormat="1" ht="26.25" customHeight="1" x14ac:dyDescent="0.25">
      <c r="A15" s="40">
        <v>2219</v>
      </c>
      <c r="B15" s="41">
        <v>6121</v>
      </c>
      <c r="C15" s="51"/>
      <c r="D15" s="282" t="s">
        <v>198</v>
      </c>
      <c r="E15" s="35" t="s">
        <v>189</v>
      </c>
      <c r="F15" s="36" t="s">
        <v>189</v>
      </c>
      <c r="G15" s="36">
        <v>2019</v>
      </c>
      <c r="H15" s="37">
        <v>2019</v>
      </c>
      <c r="I15" s="85">
        <f t="shared" si="0"/>
        <v>71000</v>
      </c>
      <c r="J15" s="86">
        <v>0</v>
      </c>
      <c r="K15" s="97">
        <v>0</v>
      </c>
      <c r="L15" s="250">
        <f t="shared" si="1"/>
        <v>1000</v>
      </c>
      <c r="M15" s="266">
        <v>0</v>
      </c>
      <c r="N15" s="254">
        <v>0</v>
      </c>
      <c r="O15" s="81">
        <v>0</v>
      </c>
      <c r="P15" s="97">
        <v>1000</v>
      </c>
      <c r="Q15" s="226">
        <v>35000</v>
      </c>
      <c r="R15" s="88">
        <v>0</v>
      </c>
      <c r="S15" s="97">
        <v>35000</v>
      </c>
      <c r="T15" s="226">
        <v>0</v>
      </c>
      <c r="U15" s="88">
        <v>0</v>
      </c>
      <c r="V15" s="97">
        <v>0</v>
      </c>
      <c r="W15" s="226">
        <v>0</v>
      </c>
      <c r="X15" s="88">
        <v>0</v>
      </c>
      <c r="Y15" s="97">
        <v>0</v>
      </c>
      <c r="Z15" s="87">
        <v>0</v>
      </c>
      <c r="AA15" s="91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29" customFormat="1" ht="31.5" customHeight="1" x14ac:dyDescent="0.25">
      <c r="A16" s="40" t="s">
        <v>199</v>
      </c>
      <c r="B16" s="41">
        <v>6121</v>
      </c>
      <c r="C16" s="51"/>
      <c r="D16" s="282" t="s">
        <v>200</v>
      </c>
      <c r="E16" s="35" t="s">
        <v>189</v>
      </c>
      <c r="F16" s="36" t="s">
        <v>189</v>
      </c>
      <c r="G16" s="36">
        <v>2021</v>
      </c>
      <c r="H16" s="37">
        <v>2022</v>
      </c>
      <c r="I16" s="85">
        <f>J16+K16+L16+SUM(Q16:Z16)</f>
        <v>210000</v>
      </c>
      <c r="J16" s="86">
        <v>0</v>
      </c>
      <c r="K16" s="97">
        <v>0</v>
      </c>
      <c r="L16" s="250">
        <f>M16+N16+O16+P16</f>
        <v>0</v>
      </c>
      <c r="M16" s="266">
        <v>0</v>
      </c>
      <c r="N16" s="254">
        <v>0</v>
      </c>
      <c r="O16" s="81">
        <v>0</v>
      </c>
      <c r="P16" s="97">
        <v>0</v>
      </c>
      <c r="Q16" s="226">
        <v>2500</v>
      </c>
      <c r="R16" s="88">
        <v>0</v>
      </c>
      <c r="S16" s="97">
        <v>2500</v>
      </c>
      <c r="T16" s="226">
        <v>2500</v>
      </c>
      <c r="U16" s="88">
        <v>0</v>
      </c>
      <c r="V16" s="97">
        <v>2500</v>
      </c>
      <c r="W16" s="226">
        <v>50000</v>
      </c>
      <c r="X16" s="88">
        <v>0</v>
      </c>
      <c r="Y16" s="97">
        <v>50000</v>
      </c>
      <c r="Z16" s="87">
        <v>100000</v>
      </c>
      <c r="AA16" s="91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29" customFormat="1" ht="26.25" customHeight="1" x14ac:dyDescent="0.25">
      <c r="A17" s="40">
        <v>2219</v>
      </c>
      <c r="B17" s="41">
        <v>6121</v>
      </c>
      <c r="C17" s="51"/>
      <c r="D17" s="282" t="s">
        <v>201</v>
      </c>
      <c r="E17" s="35" t="s">
        <v>189</v>
      </c>
      <c r="F17" s="36" t="s">
        <v>189</v>
      </c>
      <c r="G17" s="36">
        <v>2021</v>
      </c>
      <c r="H17" s="37">
        <v>2022</v>
      </c>
      <c r="I17" s="85">
        <f t="shared" si="0"/>
        <v>30000</v>
      </c>
      <c r="J17" s="86">
        <v>0</v>
      </c>
      <c r="K17" s="97">
        <v>0</v>
      </c>
      <c r="L17" s="250">
        <f t="shared" si="1"/>
        <v>0</v>
      </c>
      <c r="M17" s="266">
        <v>0</v>
      </c>
      <c r="N17" s="254">
        <v>0</v>
      </c>
      <c r="O17" s="81">
        <v>0</v>
      </c>
      <c r="P17" s="97">
        <v>0</v>
      </c>
      <c r="Q17" s="226">
        <v>0</v>
      </c>
      <c r="R17" s="88">
        <v>0</v>
      </c>
      <c r="S17" s="97">
        <v>0</v>
      </c>
      <c r="T17" s="226">
        <v>0</v>
      </c>
      <c r="U17" s="88">
        <v>0</v>
      </c>
      <c r="V17" s="97">
        <v>0</v>
      </c>
      <c r="W17" s="226">
        <v>0</v>
      </c>
      <c r="X17" s="88">
        <v>0</v>
      </c>
      <c r="Y17" s="97">
        <v>0</v>
      </c>
      <c r="Z17" s="87">
        <v>30000</v>
      </c>
      <c r="AA17" s="91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29" customFormat="1" ht="31.5" customHeight="1" x14ac:dyDescent="0.25">
      <c r="A18" s="40">
        <v>2219</v>
      </c>
      <c r="B18" s="41">
        <v>6121</v>
      </c>
      <c r="C18" s="51"/>
      <c r="D18" s="282" t="s">
        <v>202</v>
      </c>
      <c r="E18" s="35" t="s">
        <v>189</v>
      </c>
      <c r="F18" s="36" t="s">
        <v>189</v>
      </c>
      <c r="G18" s="36">
        <v>2021</v>
      </c>
      <c r="H18" s="37">
        <v>2021</v>
      </c>
      <c r="I18" s="85">
        <f t="shared" si="0"/>
        <v>10000</v>
      </c>
      <c r="J18" s="86">
        <v>0</v>
      </c>
      <c r="K18" s="97">
        <v>0</v>
      </c>
      <c r="L18" s="250">
        <f t="shared" si="1"/>
        <v>0</v>
      </c>
      <c r="M18" s="266">
        <v>0</v>
      </c>
      <c r="N18" s="254">
        <v>0</v>
      </c>
      <c r="O18" s="81">
        <v>0</v>
      </c>
      <c r="P18" s="97">
        <v>0</v>
      </c>
      <c r="Q18" s="226">
        <v>0</v>
      </c>
      <c r="R18" s="88">
        <v>0</v>
      </c>
      <c r="S18" s="97">
        <v>0</v>
      </c>
      <c r="T18" s="226">
        <v>0</v>
      </c>
      <c r="U18" s="88">
        <v>0</v>
      </c>
      <c r="V18" s="97">
        <v>0</v>
      </c>
      <c r="W18" s="226">
        <v>0</v>
      </c>
      <c r="X18" s="88">
        <v>0</v>
      </c>
      <c r="Y18" s="97">
        <v>0</v>
      </c>
      <c r="Z18" s="87">
        <v>10000</v>
      </c>
      <c r="AA18" s="91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29" customFormat="1" ht="26.25" customHeight="1" x14ac:dyDescent="0.25">
      <c r="A19" s="40">
        <v>2219</v>
      </c>
      <c r="B19" s="41">
        <v>6121</v>
      </c>
      <c r="C19" s="51"/>
      <c r="D19" s="282" t="s">
        <v>203</v>
      </c>
      <c r="E19" s="35" t="s">
        <v>189</v>
      </c>
      <c r="F19" s="36" t="s">
        <v>189</v>
      </c>
      <c r="G19" s="36">
        <v>2021</v>
      </c>
      <c r="H19" s="37">
        <v>2022</v>
      </c>
      <c r="I19" s="85">
        <f t="shared" si="0"/>
        <v>153000</v>
      </c>
      <c r="J19" s="86">
        <v>0</v>
      </c>
      <c r="K19" s="97">
        <v>0</v>
      </c>
      <c r="L19" s="250">
        <f t="shared" si="1"/>
        <v>0</v>
      </c>
      <c r="M19" s="266">
        <v>0</v>
      </c>
      <c r="N19" s="254">
        <v>0</v>
      </c>
      <c r="O19" s="81">
        <v>0</v>
      </c>
      <c r="P19" s="97">
        <v>0</v>
      </c>
      <c r="Q19" s="226">
        <v>0</v>
      </c>
      <c r="R19" s="88">
        <v>0</v>
      </c>
      <c r="S19" s="97">
        <v>0</v>
      </c>
      <c r="T19" s="226">
        <v>0</v>
      </c>
      <c r="U19" s="88">
        <v>0</v>
      </c>
      <c r="V19" s="97">
        <v>0</v>
      </c>
      <c r="W19" s="226">
        <v>0</v>
      </c>
      <c r="X19" s="88">
        <v>0</v>
      </c>
      <c r="Y19" s="97">
        <v>0</v>
      </c>
      <c r="Z19" s="87">
        <v>153000</v>
      </c>
      <c r="AA19" s="91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29" customFormat="1" ht="26.25" customHeight="1" x14ac:dyDescent="0.25">
      <c r="A20" s="40">
        <v>3111</v>
      </c>
      <c r="B20" s="41">
        <v>6121</v>
      </c>
      <c r="C20" s="51"/>
      <c r="D20" s="282" t="s">
        <v>204</v>
      </c>
      <c r="E20" s="35" t="s">
        <v>189</v>
      </c>
      <c r="F20" s="36" t="s">
        <v>189</v>
      </c>
      <c r="G20" s="36">
        <v>2018</v>
      </c>
      <c r="H20" s="37">
        <v>2018</v>
      </c>
      <c r="I20" s="85">
        <f t="shared" si="0"/>
        <v>4450</v>
      </c>
      <c r="J20" s="86">
        <v>0</v>
      </c>
      <c r="K20" s="97">
        <v>0</v>
      </c>
      <c r="L20" s="250">
        <f t="shared" si="1"/>
        <v>4450</v>
      </c>
      <c r="M20" s="266">
        <v>0</v>
      </c>
      <c r="N20" s="254">
        <v>2225</v>
      </c>
      <c r="O20" s="81">
        <v>0</v>
      </c>
      <c r="P20" s="97">
        <v>2225</v>
      </c>
      <c r="Q20" s="226">
        <v>0</v>
      </c>
      <c r="R20" s="88">
        <v>0</v>
      </c>
      <c r="S20" s="97">
        <v>0</v>
      </c>
      <c r="T20" s="226">
        <v>0</v>
      </c>
      <c r="U20" s="88">
        <v>0</v>
      </c>
      <c r="V20" s="97">
        <v>0</v>
      </c>
      <c r="W20" s="226">
        <v>0</v>
      </c>
      <c r="X20" s="88">
        <v>0</v>
      </c>
      <c r="Y20" s="97">
        <v>0</v>
      </c>
      <c r="Z20" s="87">
        <v>0</v>
      </c>
      <c r="AA20" s="9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29" customFormat="1" ht="26.25" customHeight="1" x14ac:dyDescent="0.25">
      <c r="A21" s="40">
        <v>3111</v>
      </c>
      <c r="B21" s="41">
        <v>6121</v>
      </c>
      <c r="C21" s="51"/>
      <c r="D21" s="282" t="s">
        <v>205</v>
      </c>
      <c r="E21" s="35" t="s">
        <v>189</v>
      </c>
      <c r="F21" s="36" t="s">
        <v>189</v>
      </c>
      <c r="G21" s="36">
        <v>2018</v>
      </c>
      <c r="H21" s="37">
        <v>2018</v>
      </c>
      <c r="I21" s="85">
        <f t="shared" si="0"/>
        <v>3600</v>
      </c>
      <c r="J21" s="86">
        <v>0</v>
      </c>
      <c r="K21" s="97">
        <v>0</v>
      </c>
      <c r="L21" s="250">
        <f t="shared" si="1"/>
        <v>3600</v>
      </c>
      <c r="M21" s="266">
        <v>0</v>
      </c>
      <c r="N21" s="254">
        <v>1800</v>
      </c>
      <c r="O21" s="81">
        <v>0</v>
      </c>
      <c r="P21" s="97">
        <v>1800</v>
      </c>
      <c r="Q21" s="226">
        <v>0</v>
      </c>
      <c r="R21" s="88">
        <v>0</v>
      </c>
      <c r="S21" s="97">
        <v>0</v>
      </c>
      <c r="T21" s="226">
        <v>0</v>
      </c>
      <c r="U21" s="88">
        <v>0</v>
      </c>
      <c r="V21" s="97">
        <v>0</v>
      </c>
      <c r="W21" s="226">
        <v>0</v>
      </c>
      <c r="X21" s="88">
        <v>0</v>
      </c>
      <c r="Y21" s="97">
        <v>0</v>
      </c>
      <c r="Z21" s="87">
        <v>0</v>
      </c>
      <c r="AA21" s="9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29" customFormat="1" ht="26.25" customHeight="1" x14ac:dyDescent="0.25">
      <c r="A22" s="40">
        <v>3111</v>
      </c>
      <c r="B22" s="41">
        <v>6121</v>
      </c>
      <c r="C22" s="51"/>
      <c r="D22" s="282" t="s">
        <v>206</v>
      </c>
      <c r="E22" s="35" t="s">
        <v>189</v>
      </c>
      <c r="F22" s="36" t="s">
        <v>189</v>
      </c>
      <c r="G22" s="36">
        <v>2019</v>
      </c>
      <c r="H22" s="37">
        <v>2019</v>
      </c>
      <c r="I22" s="85">
        <f t="shared" si="0"/>
        <v>3300</v>
      </c>
      <c r="J22" s="86">
        <v>0</v>
      </c>
      <c r="K22" s="97">
        <v>0</v>
      </c>
      <c r="L22" s="250">
        <f t="shared" si="1"/>
        <v>0</v>
      </c>
      <c r="M22" s="266">
        <v>0</v>
      </c>
      <c r="N22" s="254">
        <v>0</v>
      </c>
      <c r="O22" s="81">
        <v>0</v>
      </c>
      <c r="P22" s="97">
        <v>0</v>
      </c>
      <c r="Q22" s="226">
        <v>1650</v>
      </c>
      <c r="R22" s="88">
        <v>0</v>
      </c>
      <c r="S22" s="97">
        <v>1650</v>
      </c>
      <c r="T22" s="226">
        <v>0</v>
      </c>
      <c r="U22" s="88">
        <v>0</v>
      </c>
      <c r="V22" s="97">
        <v>0</v>
      </c>
      <c r="W22" s="226">
        <v>0</v>
      </c>
      <c r="X22" s="88">
        <v>0</v>
      </c>
      <c r="Y22" s="97">
        <v>0</v>
      </c>
      <c r="Z22" s="87">
        <v>0</v>
      </c>
      <c r="AA22" s="91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29" customFormat="1" ht="26.25" customHeight="1" x14ac:dyDescent="0.25">
      <c r="A23" s="40">
        <v>3111</v>
      </c>
      <c r="B23" s="41">
        <v>6121</v>
      </c>
      <c r="C23" s="51"/>
      <c r="D23" s="282" t="s">
        <v>207</v>
      </c>
      <c r="E23" s="35" t="s">
        <v>189</v>
      </c>
      <c r="F23" s="36" t="s">
        <v>189</v>
      </c>
      <c r="G23" s="36">
        <v>2019</v>
      </c>
      <c r="H23" s="37">
        <v>2019</v>
      </c>
      <c r="I23" s="85">
        <f t="shared" si="0"/>
        <v>4000</v>
      </c>
      <c r="J23" s="86">
        <v>0</v>
      </c>
      <c r="K23" s="97">
        <v>0</v>
      </c>
      <c r="L23" s="250">
        <f t="shared" si="1"/>
        <v>0</v>
      </c>
      <c r="M23" s="266">
        <v>0</v>
      </c>
      <c r="N23" s="254">
        <v>0</v>
      </c>
      <c r="O23" s="81">
        <v>0</v>
      </c>
      <c r="P23" s="97">
        <v>0</v>
      </c>
      <c r="Q23" s="226">
        <v>2000</v>
      </c>
      <c r="R23" s="88">
        <v>0</v>
      </c>
      <c r="S23" s="97">
        <v>2000</v>
      </c>
      <c r="T23" s="226">
        <v>0</v>
      </c>
      <c r="U23" s="88">
        <v>0</v>
      </c>
      <c r="V23" s="97">
        <v>0</v>
      </c>
      <c r="W23" s="226">
        <v>0</v>
      </c>
      <c r="X23" s="88">
        <v>0</v>
      </c>
      <c r="Y23" s="97">
        <v>0</v>
      </c>
      <c r="Z23" s="87">
        <v>0</v>
      </c>
      <c r="AA23" s="91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29" customFormat="1" ht="26.25" customHeight="1" x14ac:dyDescent="0.25">
      <c r="A24" s="40">
        <v>3111</v>
      </c>
      <c r="B24" s="41">
        <v>6121</v>
      </c>
      <c r="C24" s="51"/>
      <c r="D24" s="282" t="s">
        <v>208</v>
      </c>
      <c r="E24" s="35" t="s">
        <v>189</v>
      </c>
      <c r="F24" s="36" t="s">
        <v>189</v>
      </c>
      <c r="G24" s="36">
        <v>2020</v>
      </c>
      <c r="H24" s="37">
        <v>2020</v>
      </c>
      <c r="I24" s="85">
        <f t="shared" si="0"/>
        <v>4000</v>
      </c>
      <c r="J24" s="86">
        <v>0</v>
      </c>
      <c r="K24" s="97">
        <v>0</v>
      </c>
      <c r="L24" s="250">
        <f t="shared" si="1"/>
        <v>0</v>
      </c>
      <c r="M24" s="266">
        <v>0</v>
      </c>
      <c r="N24" s="254">
        <v>0</v>
      </c>
      <c r="O24" s="81">
        <v>0</v>
      </c>
      <c r="P24" s="97">
        <v>0</v>
      </c>
      <c r="Q24" s="226">
        <v>0</v>
      </c>
      <c r="R24" s="88">
        <v>0</v>
      </c>
      <c r="S24" s="97">
        <v>0</v>
      </c>
      <c r="T24" s="226">
        <v>2000</v>
      </c>
      <c r="U24" s="88">
        <v>0</v>
      </c>
      <c r="V24" s="97">
        <v>2000</v>
      </c>
      <c r="W24" s="226">
        <v>0</v>
      </c>
      <c r="X24" s="88">
        <v>0</v>
      </c>
      <c r="Y24" s="97">
        <v>0</v>
      </c>
      <c r="Z24" s="87">
        <v>0</v>
      </c>
      <c r="AA24" s="91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29" customFormat="1" ht="26.25" customHeight="1" x14ac:dyDescent="0.25">
      <c r="A25" s="40">
        <v>3113</v>
      </c>
      <c r="B25" s="41">
        <v>6121</v>
      </c>
      <c r="C25" s="51"/>
      <c r="D25" s="282" t="s">
        <v>209</v>
      </c>
      <c r="E25" s="35" t="s">
        <v>189</v>
      </c>
      <c r="F25" s="36" t="s">
        <v>189</v>
      </c>
      <c r="G25" s="36">
        <v>2018</v>
      </c>
      <c r="H25" s="37">
        <v>2018</v>
      </c>
      <c r="I25" s="85">
        <f t="shared" si="0"/>
        <v>6000</v>
      </c>
      <c r="J25" s="86">
        <v>0</v>
      </c>
      <c r="K25" s="97">
        <v>0</v>
      </c>
      <c r="L25" s="250">
        <f t="shared" si="1"/>
        <v>6000</v>
      </c>
      <c r="M25" s="266">
        <v>0</v>
      </c>
      <c r="N25" s="254">
        <v>3000</v>
      </c>
      <c r="O25" s="81">
        <v>0</v>
      </c>
      <c r="P25" s="97">
        <v>3000</v>
      </c>
      <c r="Q25" s="226">
        <v>0</v>
      </c>
      <c r="R25" s="88">
        <v>0</v>
      </c>
      <c r="S25" s="97">
        <v>0</v>
      </c>
      <c r="T25" s="340">
        <v>0</v>
      </c>
      <c r="U25" s="88">
        <v>0</v>
      </c>
      <c r="V25" s="97">
        <v>0</v>
      </c>
      <c r="W25" s="226">
        <v>0</v>
      </c>
      <c r="X25" s="88">
        <v>0</v>
      </c>
      <c r="Y25" s="97">
        <v>0</v>
      </c>
      <c r="Z25" s="87">
        <v>0</v>
      </c>
      <c r="AA25" s="91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29" customFormat="1" ht="26.25" customHeight="1" x14ac:dyDescent="0.25">
      <c r="A26" s="40">
        <v>3113</v>
      </c>
      <c r="B26" s="41">
        <v>6121</v>
      </c>
      <c r="C26" s="51"/>
      <c r="D26" s="282" t="s">
        <v>210</v>
      </c>
      <c r="E26" s="35" t="s">
        <v>189</v>
      </c>
      <c r="F26" s="36" t="s">
        <v>189</v>
      </c>
      <c r="G26" s="36">
        <v>2018</v>
      </c>
      <c r="H26" s="37">
        <v>2018</v>
      </c>
      <c r="I26" s="85">
        <f t="shared" si="0"/>
        <v>4360</v>
      </c>
      <c r="J26" s="86">
        <v>0</v>
      </c>
      <c r="K26" s="97">
        <v>0</v>
      </c>
      <c r="L26" s="250">
        <f t="shared" si="1"/>
        <v>4360</v>
      </c>
      <c r="M26" s="266">
        <v>0</v>
      </c>
      <c r="N26" s="254">
        <v>2180</v>
      </c>
      <c r="O26" s="81">
        <v>0</v>
      </c>
      <c r="P26" s="97">
        <v>2180</v>
      </c>
      <c r="Q26" s="226">
        <v>0</v>
      </c>
      <c r="R26" s="88">
        <v>0</v>
      </c>
      <c r="S26" s="97">
        <v>0</v>
      </c>
      <c r="T26" s="226">
        <v>0</v>
      </c>
      <c r="U26" s="88">
        <v>0</v>
      </c>
      <c r="V26" s="97">
        <v>0</v>
      </c>
      <c r="W26" s="226">
        <v>0</v>
      </c>
      <c r="X26" s="88">
        <v>0</v>
      </c>
      <c r="Y26" s="97">
        <v>0</v>
      </c>
      <c r="Z26" s="87">
        <v>0</v>
      </c>
      <c r="AA26" s="91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29" customFormat="1" ht="26.25" customHeight="1" x14ac:dyDescent="0.25">
      <c r="A27" s="40">
        <v>3113</v>
      </c>
      <c r="B27" s="41">
        <v>6121</v>
      </c>
      <c r="C27" s="51"/>
      <c r="D27" s="160" t="s">
        <v>211</v>
      </c>
      <c r="E27" s="35" t="s">
        <v>189</v>
      </c>
      <c r="F27" s="36" t="s">
        <v>189</v>
      </c>
      <c r="G27" s="36">
        <v>2018</v>
      </c>
      <c r="H27" s="37">
        <v>2018</v>
      </c>
      <c r="I27" s="85">
        <f t="shared" si="0"/>
        <v>3800</v>
      </c>
      <c r="J27" s="86">
        <v>0</v>
      </c>
      <c r="K27" s="97">
        <v>0</v>
      </c>
      <c r="L27" s="250">
        <f t="shared" si="1"/>
        <v>3800</v>
      </c>
      <c r="M27" s="266">
        <v>0</v>
      </c>
      <c r="N27" s="254">
        <v>1900</v>
      </c>
      <c r="O27" s="81">
        <v>0</v>
      </c>
      <c r="P27" s="97">
        <v>1900</v>
      </c>
      <c r="Q27" s="226">
        <v>0</v>
      </c>
      <c r="R27" s="88">
        <v>0</v>
      </c>
      <c r="S27" s="97"/>
      <c r="T27" s="226">
        <v>0</v>
      </c>
      <c r="U27" s="88">
        <v>0</v>
      </c>
      <c r="V27" s="97">
        <v>0</v>
      </c>
      <c r="W27" s="226">
        <v>0</v>
      </c>
      <c r="X27" s="88">
        <v>0</v>
      </c>
      <c r="Y27" s="97">
        <v>0</v>
      </c>
      <c r="Z27" s="87">
        <v>0</v>
      </c>
      <c r="AA27" s="91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29" customFormat="1" ht="26.25" customHeight="1" x14ac:dyDescent="0.25">
      <c r="A28" s="40">
        <v>3113</v>
      </c>
      <c r="B28" s="41">
        <v>6121</v>
      </c>
      <c r="C28" s="51"/>
      <c r="D28" s="334" t="s">
        <v>212</v>
      </c>
      <c r="E28" s="35" t="s">
        <v>189</v>
      </c>
      <c r="F28" s="36" t="s">
        <v>189</v>
      </c>
      <c r="G28" s="36">
        <v>2019</v>
      </c>
      <c r="H28" s="37">
        <v>2019</v>
      </c>
      <c r="I28" s="85">
        <f t="shared" si="0"/>
        <v>10000</v>
      </c>
      <c r="J28" s="86">
        <v>0</v>
      </c>
      <c r="K28" s="97">
        <v>0</v>
      </c>
      <c r="L28" s="250">
        <f t="shared" si="1"/>
        <v>0</v>
      </c>
      <c r="M28" s="266">
        <v>0</v>
      </c>
      <c r="N28" s="254">
        <v>0</v>
      </c>
      <c r="O28" s="81">
        <v>0</v>
      </c>
      <c r="P28" s="97">
        <v>0</v>
      </c>
      <c r="Q28" s="226">
        <v>5000</v>
      </c>
      <c r="R28" s="88">
        <v>0</v>
      </c>
      <c r="S28" s="97">
        <v>5000</v>
      </c>
      <c r="T28" s="226">
        <v>0</v>
      </c>
      <c r="U28" s="88">
        <v>0</v>
      </c>
      <c r="V28" s="97">
        <v>0</v>
      </c>
      <c r="W28" s="226">
        <v>0</v>
      </c>
      <c r="X28" s="88">
        <v>0</v>
      </c>
      <c r="Y28" s="97">
        <v>0</v>
      </c>
      <c r="Z28" s="87">
        <v>0</v>
      </c>
      <c r="AA28" s="91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9" customFormat="1" ht="26.25" customHeight="1" x14ac:dyDescent="0.25">
      <c r="A29" s="40">
        <v>3429</v>
      </c>
      <c r="B29" s="41">
        <v>6121</v>
      </c>
      <c r="C29" s="51"/>
      <c r="D29" s="94" t="s">
        <v>213</v>
      </c>
      <c r="E29" s="35" t="s">
        <v>189</v>
      </c>
      <c r="F29" s="36" t="s">
        <v>189</v>
      </c>
      <c r="G29" s="36">
        <v>2017</v>
      </c>
      <c r="H29" s="37">
        <v>2019</v>
      </c>
      <c r="I29" s="85">
        <f t="shared" si="0"/>
        <v>51700</v>
      </c>
      <c r="J29" s="86">
        <v>1700</v>
      </c>
      <c r="K29" s="97">
        <v>16000</v>
      </c>
      <c r="L29" s="250">
        <f t="shared" si="1"/>
        <v>28000</v>
      </c>
      <c r="M29" s="266">
        <v>0</v>
      </c>
      <c r="N29" s="254">
        <v>5000</v>
      </c>
      <c r="O29" s="88">
        <v>18000</v>
      </c>
      <c r="P29" s="97">
        <v>5000</v>
      </c>
      <c r="Q29" s="226">
        <v>3000</v>
      </c>
      <c r="R29" s="88">
        <v>0</v>
      </c>
      <c r="S29" s="97">
        <v>3000</v>
      </c>
      <c r="T29" s="226">
        <v>0</v>
      </c>
      <c r="U29" s="88">
        <v>0</v>
      </c>
      <c r="V29" s="97">
        <v>0</v>
      </c>
      <c r="W29" s="226">
        <v>0</v>
      </c>
      <c r="X29" s="88">
        <v>0</v>
      </c>
      <c r="Y29" s="97">
        <v>0</v>
      </c>
      <c r="Z29" s="87">
        <v>0</v>
      </c>
      <c r="AA29" s="91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29" customFormat="1" ht="31.5" customHeight="1" x14ac:dyDescent="0.25">
      <c r="A30" s="40">
        <v>3612</v>
      </c>
      <c r="B30" s="41">
        <v>6121</v>
      </c>
      <c r="C30" s="51"/>
      <c r="D30" s="282" t="s">
        <v>214</v>
      </c>
      <c r="E30" s="35" t="s">
        <v>189</v>
      </c>
      <c r="F30" s="36" t="s">
        <v>189</v>
      </c>
      <c r="G30" s="36">
        <v>2017</v>
      </c>
      <c r="H30" s="37">
        <v>2018</v>
      </c>
      <c r="I30" s="85">
        <f t="shared" si="0"/>
        <v>13000</v>
      </c>
      <c r="J30" s="394">
        <v>0</v>
      </c>
      <c r="K30" s="158">
        <v>8000</v>
      </c>
      <c r="L30" s="250">
        <f t="shared" si="1"/>
        <v>5000</v>
      </c>
      <c r="M30" s="266">
        <v>0</v>
      </c>
      <c r="N30" s="316">
        <v>2500</v>
      </c>
      <c r="O30" s="159">
        <v>0</v>
      </c>
      <c r="P30" s="158">
        <v>2500</v>
      </c>
      <c r="Q30" s="224">
        <v>0</v>
      </c>
      <c r="R30" s="88">
        <v>0</v>
      </c>
      <c r="S30" s="158">
        <v>0</v>
      </c>
      <c r="T30" s="224">
        <v>0</v>
      </c>
      <c r="U30" s="88">
        <v>0</v>
      </c>
      <c r="V30" s="158">
        <v>0</v>
      </c>
      <c r="W30" s="226">
        <v>0</v>
      </c>
      <c r="X30" s="88">
        <v>0</v>
      </c>
      <c r="Y30" s="97">
        <v>0</v>
      </c>
      <c r="Z30" s="87">
        <v>0</v>
      </c>
      <c r="AA30" s="91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29" customFormat="1" ht="26.25" customHeight="1" x14ac:dyDescent="0.25">
      <c r="A31" s="40">
        <v>3612</v>
      </c>
      <c r="B31" s="41">
        <v>6121</v>
      </c>
      <c r="C31" s="51"/>
      <c r="D31" s="160" t="s">
        <v>215</v>
      </c>
      <c r="E31" s="35" t="s">
        <v>189</v>
      </c>
      <c r="F31" s="36" t="s">
        <v>189</v>
      </c>
      <c r="G31" s="36">
        <v>2018</v>
      </c>
      <c r="H31" s="37">
        <v>2019</v>
      </c>
      <c r="I31" s="85">
        <f t="shared" si="0"/>
        <v>30320</v>
      </c>
      <c r="J31" s="394">
        <v>0</v>
      </c>
      <c r="K31" s="158">
        <v>320</v>
      </c>
      <c r="L31" s="250">
        <f t="shared" si="1"/>
        <v>20000</v>
      </c>
      <c r="M31" s="266">
        <v>0</v>
      </c>
      <c r="N31" s="316">
        <v>10000</v>
      </c>
      <c r="O31" s="159">
        <v>0</v>
      </c>
      <c r="P31" s="158">
        <v>10000</v>
      </c>
      <c r="Q31" s="224">
        <v>5000</v>
      </c>
      <c r="R31" s="88">
        <v>0</v>
      </c>
      <c r="S31" s="158">
        <v>5000</v>
      </c>
      <c r="T31" s="224">
        <v>0</v>
      </c>
      <c r="U31" s="88">
        <v>0</v>
      </c>
      <c r="V31" s="158">
        <v>0</v>
      </c>
      <c r="W31" s="226">
        <v>0</v>
      </c>
      <c r="X31" s="88">
        <v>0</v>
      </c>
      <c r="Y31" s="97">
        <v>0</v>
      </c>
      <c r="Z31" s="87">
        <v>0</v>
      </c>
      <c r="AA31" s="9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29" customFormat="1" ht="31.5" customHeight="1" x14ac:dyDescent="0.25">
      <c r="A32" s="40">
        <v>3612</v>
      </c>
      <c r="B32" s="41">
        <v>6121</v>
      </c>
      <c r="C32" s="51"/>
      <c r="D32" s="160" t="s">
        <v>216</v>
      </c>
      <c r="E32" s="35" t="s">
        <v>189</v>
      </c>
      <c r="F32" s="36" t="s">
        <v>189</v>
      </c>
      <c r="G32" s="36">
        <v>2018</v>
      </c>
      <c r="H32" s="37">
        <v>2018</v>
      </c>
      <c r="I32" s="85">
        <f t="shared" si="0"/>
        <v>2400</v>
      </c>
      <c r="J32" s="394">
        <v>0</v>
      </c>
      <c r="K32" s="158">
        <v>0</v>
      </c>
      <c r="L32" s="250">
        <f t="shared" si="1"/>
        <v>2400</v>
      </c>
      <c r="M32" s="266">
        <v>0</v>
      </c>
      <c r="N32" s="316">
        <v>1200</v>
      </c>
      <c r="O32" s="159">
        <v>0</v>
      </c>
      <c r="P32" s="158">
        <v>1200</v>
      </c>
      <c r="Q32" s="224">
        <v>0</v>
      </c>
      <c r="R32" s="88">
        <v>0</v>
      </c>
      <c r="S32" s="158">
        <v>0</v>
      </c>
      <c r="T32" s="224">
        <v>0</v>
      </c>
      <c r="U32" s="88">
        <v>0</v>
      </c>
      <c r="V32" s="158">
        <v>0</v>
      </c>
      <c r="W32" s="226">
        <v>0</v>
      </c>
      <c r="X32" s="88">
        <v>0</v>
      </c>
      <c r="Y32" s="97">
        <v>0</v>
      </c>
      <c r="Z32" s="87">
        <v>0</v>
      </c>
      <c r="AA32" s="91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29" customFormat="1" ht="30.75" customHeight="1" x14ac:dyDescent="0.25">
      <c r="A33" s="40">
        <v>3612</v>
      </c>
      <c r="B33" s="41">
        <v>6121</v>
      </c>
      <c r="C33" s="51"/>
      <c r="D33" s="160" t="s">
        <v>217</v>
      </c>
      <c r="E33" s="35" t="s">
        <v>189</v>
      </c>
      <c r="F33" s="36" t="s">
        <v>189</v>
      </c>
      <c r="G33" s="36">
        <v>2019</v>
      </c>
      <c r="H33" s="37">
        <v>2019</v>
      </c>
      <c r="I33" s="85">
        <f t="shared" si="0"/>
        <v>6400</v>
      </c>
      <c r="J33" s="394">
        <v>0</v>
      </c>
      <c r="K33" s="158">
        <v>0</v>
      </c>
      <c r="L33" s="250">
        <f t="shared" si="1"/>
        <v>0</v>
      </c>
      <c r="M33" s="266">
        <v>0</v>
      </c>
      <c r="N33" s="316">
        <v>0</v>
      </c>
      <c r="O33" s="159">
        <v>0</v>
      </c>
      <c r="P33" s="158">
        <v>0</v>
      </c>
      <c r="Q33" s="224">
        <v>3200</v>
      </c>
      <c r="R33" s="88">
        <v>0</v>
      </c>
      <c r="S33" s="158">
        <v>3200</v>
      </c>
      <c r="T33" s="224">
        <v>0</v>
      </c>
      <c r="U33" s="88">
        <v>0</v>
      </c>
      <c r="V33" s="158">
        <v>0</v>
      </c>
      <c r="W33" s="226">
        <v>0</v>
      </c>
      <c r="X33" s="88">
        <v>0</v>
      </c>
      <c r="Y33" s="97">
        <v>0</v>
      </c>
      <c r="Z33" s="87">
        <v>0</v>
      </c>
      <c r="AA33" s="91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9" customFormat="1" ht="30.75" customHeight="1" x14ac:dyDescent="0.25">
      <c r="A34" s="40">
        <v>3612</v>
      </c>
      <c r="B34" s="41">
        <v>6121</v>
      </c>
      <c r="C34" s="51"/>
      <c r="D34" s="160" t="s">
        <v>219</v>
      </c>
      <c r="E34" s="35" t="s">
        <v>189</v>
      </c>
      <c r="F34" s="36" t="s">
        <v>189</v>
      </c>
      <c r="G34" s="36">
        <v>2020</v>
      </c>
      <c r="H34" s="37">
        <v>2020</v>
      </c>
      <c r="I34" s="85">
        <f t="shared" si="0"/>
        <v>11200</v>
      </c>
      <c r="J34" s="394">
        <v>0</v>
      </c>
      <c r="K34" s="158">
        <v>0</v>
      </c>
      <c r="L34" s="250">
        <f t="shared" si="1"/>
        <v>0</v>
      </c>
      <c r="M34" s="266">
        <v>0</v>
      </c>
      <c r="N34" s="316">
        <v>0</v>
      </c>
      <c r="O34" s="159">
        <v>0</v>
      </c>
      <c r="P34" s="158">
        <v>0</v>
      </c>
      <c r="Q34" s="224">
        <v>0</v>
      </c>
      <c r="R34" s="88">
        <v>0</v>
      </c>
      <c r="S34" s="158">
        <v>0</v>
      </c>
      <c r="T34" s="224">
        <v>5600</v>
      </c>
      <c r="U34" s="88">
        <v>0</v>
      </c>
      <c r="V34" s="158">
        <v>5600</v>
      </c>
      <c r="W34" s="226">
        <v>0</v>
      </c>
      <c r="X34" s="88">
        <v>0</v>
      </c>
      <c r="Y34" s="97">
        <v>0</v>
      </c>
      <c r="Z34" s="318">
        <v>0</v>
      </c>
      <c r="AA34" s="91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9" customFormat="1" ht="25.5" customHeight="1" thickBot="1" x14ac:dyDescent="0.3">
      <c r="A35" s="40">
        <v>3612</v>
      </c>
      <c r="B35" s="41">
        <v>6121</v>
      </c>
      <c r="C35" s="51"/>
      <c r="D35" s="160" t="s">
        <v>218</v>
      </c>
      <c r="E35" s="161" t="s">
        <v>189</v>
      </c>
      <c r="F35" s="153" t="s">
        <v>189</v>
      </c>
      <c r="G35" s="153">
        <v>2021</v>
      </c>
      <c r="H35" s="154">
        <v>2021</v>
      </c>
      <c r="I35" s="193">
        <f t="shared" si="0"/>
        <v>20000</v>
      </c>
      <c r="J35" s="394">
        <v>0</v>
      </c>
      <c r="K35" s="158">
        <v>0</v>
      </c>
      <c r="L35" s="250">
        <f t="shared" si="1"/>
        <v>0</v>
      </c>
      <c r="M35" s="266">
        <v>0</v>
      </c>
      <c r="N35" s="316">
        <v>0</v>
      </c>
      <c r="O35" s="159">
        <v>0</v>
      </c>
      <c r="P35" s="158">
        <v>0</v>
      </c>
      <c r="Q35" s="224">
        <v>0</v>
      </c>
      <c r="R35" s="88">
        <v>0</v>
      </c>
      <c r="S35" s="158">
        <v>0</v>
      </c>
      <c r="T35" s="224">
        <v>0</v>
      </c>
      <c r="U35" s="88">
        <v>0</v>
      </c>
      <c r="V35" s="158">
        <v>0</v>
      </c>
      <c r="W35" s="226">
        <v>0</v>
      </c>
      <c r="X35" s="88">
        <v>0</v>
      </c>
      <c r="Y35" s="97">
        <v>0</v>
      </c>
      <c r="Z35" s="318">
        <v>20000</v>
      </c>
      <c r="AA35" s="91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0" customFormat="1" ht="30.6" customHeight="1" thickBot="1" x14ac:dyDescent="0.3">
      <c r="A36" s="42"/>
      <c r="B36" s="43"/>
      <c r="C36" s="52"/>
      <c r="D36" s="984" t="s">
        <v>1</v>
      </c>
      <c r="E36" s="924"/>
      <c r="F36" s="924"/>
      <c r="G36" s="924"/>
      <c r="H36" s="925"/>
      <c r="I36" s="192">
        <f t="shared" ref="I36:Z36" si="2">SUM(I7:I35)</f>
        <v>849030</v>
      </c>
      <c r="J36" s="72">
        <f t="shared" si="2"/>
        <v>1700</v>
      </c>
      <c r="K36" s="73">
        <f t="shared" si="2"/>
        <v>30320</v>
      </c>
      <c r="L36" s="260">
        <f t="shared" si="2"/>
        <v>103510</v>
      </c>
      <c r="M36" s="261">
        <f t="shared" si="2"/>
        <v>0</v>
      </c>
      <c r="N36" s="262">
        <f t="shared" si="2"/>
        <v>41805</v>
      </c>
      <c r="O36" s="74">
        <f t="shared" si="2"/>
        <v>18000</v>
      </c>
      <c r="P36" s="73">
        <f t="shared" si="2"/>
        <v>43705</v>
      </c>
      <c r="Q36" s="857">
        <f t="shared" si="2"/>
        <v>118150</v>
      </c>
      <c r="R36" s="75">
        <f t="shared" si="2"/>
        <v>0</v>
      </c>
      <c r="S36" s="73">
        <f t="shared" si="2"/>
        <v>74150</v>
      </c>
      <c r="T36" s="857">
        <f t="shared" si="2"/>
        <v>12600</v>
      </c>
      <c r="U36" s="74">
        <f t="shared" si="2"/>
        <v>0</v>
      </c>
      <c r="V36" s="73">
        <f t="shared" si="2"/>
        <v>12600</v>
      </c>
      <c r="W36" s="857">
        <f t="shared" si="2"/>
        <v>50000</v>
      </c>
      <c r="X36" s="74">
        <f t="shared" si="2"/>
        <v>0</v>
      </c>
      <c r="Y36" s="73">
        <f t="shared" si="2"/>
        <v>50000</v>
      </c>
      <c r="Z36" s="76">
        <f t="shared" si="2"/>
        <v>396000</v>
      </c>
      <c r="AA36" s="91"/>
    </row>
    <row r="37" spans="1:42" ht="27" customHeight="1" x14ac:dyDescent="0.25">
      <c r="Z37" s="65" t="s">
        <v>565</v>
      </c>
    </row>
    <row r="38" spans="1:42" ht="24.75" customHeight="1" x14ac:dyDescent="0.25">
      <c r="A38" s="5"/>
      <c r="D38" s="63" t="s">
        <v>44</v>
      </c>
      <c r="E38" s="64" t="s">
        <v>48</v>
      </c>
      <c r="F38" s="65"/>
      <c r="G38" s="65"/>
      <c r="H38" s="65"/>
      <c r="I38" s="65"/>
      <c r="J38" s="65"/>
      <c r="K38" s="65"/>
      <c r="L38" s="65"/>
      <c r="M38" s="14"/>
      <c r="N38" s="14"/>
      <c r="O38" s="14"/>
      <c r="P38" s="1"/>
      <c r="Z38" s="4" t="s">
        <v>26</v>
      </c>
    </row>
    <row r="39" spans="1:42" ht="15" customHeight="1" thickBot="1" x14ac:dyDescent="0.25">
      <c r="A39" s="892" t="s">
        <v>112</v>
      </c>
      <c r="B39" s="893"/>
      <c r="C39" s="894"/>
      <c r="I39" s="6" t="s">
        <v>2</v>
      </c>
      <c r="J39" s="6" t="s">
        <v>3</v>
      </c>
      <c r="K39" s="6" t="s">
        <v>4</v>
      </c>
      <c r="L39" s="6" t="s">
        <v>5</v>
      </c>
      <c r="M39" s="6" t="s">
        <v>6</v>
      </c>
      <c r="N39" s="6" t="s">
        <v>7</v>
      </c>
      <c r="O39" s="7" t="s">
        <v>118</v>
      </c>
      <c r="P39" s="7" t="s">
        <v>8</v>
      </c>
      <c r="Q39" s="7" t="s">
        <v>9</v>
      </c>
      <c r="R39" s="7" t="s">
        <v>10</v>
      </c>
      <c r="S39" s="7" t="s">
        <v>119</v>
      </c>
      <c r="T39" s="7" t="s">
        <v>11</v>
      </c>
      <c r="U39" s="7" t="s">
        <v>14</v>
      </c>
      <c r="V39" s="7" t="s">
        <v>19</v>
      </c>
      <c r="W39" s="7" t="s">
        <v>120</v>
      </c>
      <c r="X39" s="6" t="s">
        <v>30</v>
      </c>
      <c r="Y39" s="6" t="s">
        <v>31</v>
      </c>
      <c r="Z39" s="6" t="s">
        <v>32</v>
      </c>
    </row>
    <row r="40" spans="1:42" ht="15.75" customHeight="1" thickBot="1" x14ac:dyDescent="0.25">
      <c r="A40" s="895"/>
      <c r="B40" s="896"/>
      <c r="C40" s="897"/>
      <c r="D40" s="911" t="s">
        <v>0</v>
      </c>
      <c r="E40" s="929" t="s">
        <v>34</v>
      </c>
      <c r="F40" s="932" t="s">
        <v>35</v>
      </c>
      <c r="G40" s="935" t="s">
        <v>36</v>
      </c>
      <c r="H40" s="936"/>
      <c r="I40" s="908" t="s">
        <v>27</v>
      </c>
      <c r="J40" s="27" t="s">
        <v>33</v>
      </c>
      <c r="K40" s="27" t="s">
        <v>13</v>
      </c>
      <c r="L40" s="263" t="s">
        <v>12</v>
      </c>
      <c r="M40" s="916" t="s">
        <v>126</v>
      </c>
      <c r="N40" s="917"/>
      <c r="O40" s="917"/>
      <c r="P40" s="918"/>
      <c r="Q40" s="878" t="s">
        <v>127</v>
      </c>
      <c r="R40" s="879"/>
      <c r="S40" s="879"/>
      <c r="T40" s="879"/>
      <c r="U40" s="879"/>
      <c r="V40" s="879"/>
      <c r="W40" s="879"/>
      <c r="X40" s="879"/>
      <c r="Y40" s="879"/>
      <c r="Z40" s="868" t="s">
        <v>135</v>
      </c>
    </row>
    <row r="41" spans="1:42" ht="15.75" customHeight="1" x14ac:dyDescent="0.2">
      <c r="A41" s="898" t="s">
        <v>39</v>
      </c>
      <c r="B41" s="900" t="s">
        <v>40</v>
      </c>
      <c r="C41" s="902" t="s">
        <v>41</v>
      </c>
      <c r="D41" s="912"/>
      <c r="E41" s="930"/>
      <c r="F41" s="933"/>
      <c r="G41" s="937" t="s">
        <v>37</v>
      </c>
      <c r="H41" s="914" t="s">
        <v>38</v>
      </c>
      <c r="I41" s="909"/>
      <c r="J41" s="904" t="s">
        <v>131</v>
      </c>
      <c r="K41" s="904" t="s">
        <v>133</v>
      </c>
      <c r="L41" s="927" t="s">
        <v>134</v>
      </c>
      <c r="M41" s="939" t="s">
        <v>125</v>
      </c>
      <c r="N41" s="921" t="s">
        <v>43</v>
      </c>
      <c r="O41" s="883" t="s">
        <v>21</v>
      </c>
      <c r="P41" s="885" t="s">
        <v>22</v>
      </c>
      <c r="Q41" s="875" t="s">
        <v>114</v>
      </c>
      <c r="R41" s="876"/>
      <c r="S41" s="880"/>
      <c r="T41" s="875" t="s">
        <v>117</v>
      </c>
      <c r="U41" s="876"/>
      <c r="V41" s="877"/>
      <c r="W41" s="876" t="s">
        <v>128</v>
      </c>
      <c r="X41" s="876"/>
      <c r="Y41" s="940"/>
      <c r="Z41" s="906"/>
    </row>
    <row r="42" spans="1:42" ht="39" customHeight="1" thickBot="1" x14ac:dyDescent="0.25">
      <c r="A42" s="899"/>
      <c r="B42" s="901"/>
      <c r="C42" s="903"/>
      <c r="D42" s="913"/>
      <c r="E42" s="930"/>
      <c r="F42" s="933"/>
      <c r="G42" s="979"/>
      <c r="H42" s="980"/>
      <c r="I42" s="910"/>
      <c r="J42" s="905"/>
      <c r="K42" s="905"/>
      <c r="L42" s="928"/>
      <c r="M42" s="920"/>
      <c r="N42" s="922"/>
      <c r="O42" s="884"/>
      <c r="P42" s="886"/>
      <c r="Q42" s="539" t="s">
        <v>20</v>
      </c>
      <c r="R42" s="26" t="s">
        <v>28</v>
      </c>
      <c r="S42" s="15" t="s">
        <v>29</v>
      </c>
      <c r="T42" s="537" t="s">
        <v>20</v>
      </c>
      <c r="U42" s="26" t="s">
        <v>28</v>
      </c>
      <c r="V42" s="15" t="s">
        <v>29</v>
      </c>
      <c r="W42" s="537" t="s">
        <v>20</v>
      </c>
      <c r="X42" s="26" t="s">
        <v>28</v>
      </c>
      <c r="Y42" s="15" t="s">
        <v>29</v>
      </c>
      <c r="Z42" s="907"/>
    </row>
    <row r="43" spans="1:42" s="29" customFormat="1" ht="30.75" customHeight="1" x14ac:dyDescent="0.25">
      <c r="A43" s="40">
        <v>3612</v>
      </c>
      <c r="B43" s="41">
        <v>6121</v>
      </c>
      <c r="C43" s="51"/>
      <c r="D43" s="282" t="s">
        <v>220</v>
      </c>
      <c r="E43" s="32" t="s">
        <v>189</v>
      </c>
      <c r="F43" s="33" t="s">
        <v>189</v>
      </c>
      <c r="G43" s="33">
        <v>2019</v>
      </c>
      <c r="H43" s="34">
        <v>2019</v>
      </c>
      <c r="I43" s="87">
        <f t="shared" ref="I43:I56" si="3">J43+K43+L43+SUM(Q43:Z43)</f>
        <v>13000</v>
      </c>
      <c r="J43" s="394">
        <v>0</v>
      </c>
      <c r="K43" s="158">
        <v>0</v>
      </c>
      <c r="L43" s="250">
        <f t="shared" ref="L43:L56" si="4">M43+N43+O43+P43</f>
        <v>0</v>
      </c>
      <c r="M43" s="395">
        <v>0</v>
      </c>
      <c r="N43" s="316">
        <v>0</v>
      </c>
      <c r="O43" s="159">
        <v>0</v>
      </c>
      <c r="P43" s="158">
        <v>0</v>
      </c>
      <c r="Q43" s="224">
        <v>6500</v>
      </c>
      <c r="R43" s="159">
        <v>0</v>
      </c>
      <c r="S43" s="158">
        <v>6500</v>
      </c>
      <c r="T43" s="224">
        <v>0</v>
      </c>
      <c r="U43" s="159">
        <v>0</v>
      </c>
      <c r="V43" s="158">
        <v>0</v>
      </c>
      <c r="W43" s="224">
        <v>0</v>
      </c>
      <c r="X43" s="159">
        <v>0</v>
      </c>
      <c r="Y43" s="158">
        <v>0</v>
      </c>
      <c r="Z43" s="318">
        <v>0</v>
      </c>
      <c r="AA43" s="30"/>
      <c r="AB43" s="30"/>
      <c r="AC43" s="30"/>
      <c r="AD43" s="30"/>
      <c r="AE43" s="30"/>
      <c r="AF43"/>
      <c r="AG43"/>
      <c r="AH43"/>
      <c r="AI43"/>
      <c r="AJ43"/>
      <c r="AK43"/>
      <c r="AL43"/>
      <c r="AM43"/>
      <c r="AN43"/>
      <c r="AO43"/>
      <c r="AP43"/>
    </row>
    <row r="44" spans="1:42" s="29" customFormat="1" ht="26.25" customHeight="1" x14ac:dyDescent="0.25">
      <c r="A44" s="40">
        <v>3632</v>
      </c>
      <c r="B44" s="41">
        <v>6121</v>
      </c>
      <c r="C44" s="51"/>
      <c r="D44" s="282" t="s">
        <v>221</v>
      </c>
      <c r="E44" s="35" t="s">
        <v>189</v>
      </c>
      <c r="F44" s="36" t="s">
        <v>189</v>
      </c>
      <c r="G44" s="36">
        <v>2020</v>
      </c>
      <c r="H44" s="37">
        <v>2020</v>
      </c>
      <c r="I44" s="87">
        <f t="shared" si="3"/>
        <v>33450</v>
      </c>
      <c r="J44" s="394">
        <v>0</v>
      </c>
      <c r="K44" s="158">
        <v>0</v>
      </c>
      <c r="L44" s="250">
        <f t="shared" si="4"/>
        <v>1450</v>
      </c>
      <c r="M44" s="833">
        <v>250</v>
      </c>
      <c r="N44" s="316">
        <v>0</v>
      </c>
      <c r="O44" s="159">
        <v>0</v>
      </c>
      <c r="P44" s="158">
        <v>1200</v>
      </c>
      <c r="Q44" s="224">
        <v>0</v>
      </c>
      <c r="R44" s="159">
        <v>0</v>
      </c>
      <c r="S44" s="158">
        <v>2000</v>
      </c>
      <c r="T44" s="224">
        <v>15000</v>
      </c>
      <c r="U44" s="159">
        <v>0</v>
      </c>
      <c r="V44" s="158">
        <v>15000</v>
      </c>
      <c r="W44" s="224">
        <v>0</v>
      </c>
      <c r="X44" s="159">
        <v>0</v>
      </c>
      <c r="Y44" s="158">
        <v>0</v>
      </c>
      <c r="Z44" s="318">
        <v>0</v>
      </c>
      <c r="AA44" s="91"/>
      <c r="AB44" s="91"/>
      <c r="AC44" s="30"/>
      <c r="AD44" s="30"/>
      <c r="AE44" s="30"/>
      <c r="AF44"/>
      <c r="AG44"/>
      <c r="AH44"/>
      <c r="AI44"/>
      <c r="AJ44"/>
      <c r="AK44"/>
      <c r="AL44"/>
      <c r="AM44"/>
      <c r="AN44"/>
      <c r="AO44"/>
      <c r="AP44"/>
    </row>
    <row r="45" spans="1:42" s="29" customFormat="1" ht="25.5" customHeight="1" x14ac:dyDescent="0.25">
      <c r="A45" s="40">
        <v>3639</v>
      </c>
      <c r="B45" s="41">
        <v>6121</v>
      </c>
      <c r="C45" s="51"/>
      <c r="D45" s="396" t="s">
        <v>222</v>
      </c>
      <c r="E45" s="35" t="s">
        <v>189</v>
      </c>
      <c r="F45" s="36" t="s">
        <v>189</v>
      </c>
      <c r="G45" s="36">
        <v>2018</v>
      </c>
      <c r="H45" s="37">
        <v>2018</v>
      </c>
      <c r="I45" s="87">
        <f t="shared" si="3"/>
        <v>14950</v>
      </c>
      <c r="J45" s="394">
        <v>0</v>
      </c>
      <c r="K45" s="158">
        <v>950</v>
      </c>
      <c r="L45" s="250">
        <f t="shared" si="4"/>
        <v>14000</v>
      </c>
      <c r="M45" s="395">
        <v>0</v>
      </c>
      <c r="N45" s="316">
        <v>7000</v>
      </c>
      <c r="O45" s="159">
        <v>0</v>
      </c>
      <c r="P45" s="158">
        <v>7000</v>
      </c>
      <c r="Q45" s="224">
        <v>0</v>
      </c>
      <c r="R45" s="159">
        <v>0</v>
      </c>
      <c r="S45" s="158">
        <v>0</v>
      </c>
      <c r="T45" s="224">
        <v>0</v>
      </c>
      <c r="U45" s="159">
        <v>0</v>
      </c>
      <c r="V45" s="158">
        <v>0</v>
      </c>
      <c r="W45" s="224">
        <v>0</v>
      </c>
      <c r="X45" s="159">
        <v>0</v>
      </c>
      <c r="Y45" s="158">
        <v>0</v>
      </c>
      <c r="Z45" s="318">
        <v>0</v>
      </c>
      <c r="AA45" s="91"/>
      <c r="AB45" s="91"/>
      <c r="AC45" s="30"/>
      <c r="AD45" s="30"/>
      <c r="AE45" s="30"/>
      <c r="AF45"/>
      <c r="AG45"/>
      <c r="AH45"/>
      <c r="AI45"/>
      <c r="AJ45"/>
      <c r="AK45"/>
      <c r="AL45"/>
      <c r="AM45"/>
      <c r="AN45"/>
      <c r="AO45"/>
      <c r="AP45"/>
    </row>
    <row r="46" spans="1:42" s="29" customFormat="1" ht="30.75" customHeight="1" x14ac:dyDescent="0.25">
      <c r="A46" s="40">
        <v>3639</v>
      </c>
      <c r="B46" s="41">
        <v>6121</v>
      </c>
      <c r="C46" s="51"/>
      <c r="D46" s="282" t="s">
        <v>223</v>
      </c>
      <c r="E46" s="35" t="s">
        <v>189</v>
      </c>
      <c r="F46" s="36" t="s">
        <v>189</v>
      </c>
      <c r="G46" s="36">
        <v>2018</v>
      </c>
      <c r="H46" s="37">
        <v>2019</v>
      </c>
      <c r="I46" s="87">
        <f t="shared" si="3"/>
        <v>24480</v>
      </c>
      <c r="J46" s="394">
        <v>0</v>
      </c>
      <c r="K46" s="158">
        <v>480</v>
      </c>
      <c r="L46" s="250">
        <f t="shared" si="4"/>
        <v>12000</v>
      </c>
      <c r="M46" s="395">
        <v>0</v>
      </c>
      <c r="N46" s="316">
        <v>6000</v>
      </c>
      <c r="O46" s="159">
        <v>0</v>
      </c>
      <c r="P46" s="158">
        <v>6000</v>
      </c>
      <c r="Q46" s="224">
        <v>6000</v>
      </c>
      <c r="R46" s="159">
        <v>0</v>
      </c>
      <c r="S46" s="158">
        <v>6000</v>
      </c>
      <c r="T46" s="224">
        <v>0</v>
      </c>
      <c r="U46" s="159">
        <v>0</v>
      </c>
      <c r="V46" s="158">
        <v>0</v>
      </c>
      <c r="W46" s="224">
        <v>0</v>
      </c>
      <c r="X46" s="159">
        <v>0</v>
      </c>
      <c r="Y46" s="158">
        <v>0</v>
      </c>
      <c r="Z46" s="318">
        <v>0</v>
      </c>
      <c r="AA46" s="91"/>
      <c r="AB46" s="91"/>
      <c r="AC46" s="30"/>
      <c r="AD46" s="30"/>
      <c r="AE46" s="30"/>
      <c r="AF46"/>
      <c r="AG46"/>
      <c r="AH46"/>
      <c r="AI46"/>
      <c r="AJ46"/>
      <c r="AK46"/>
      <c r="AL46"/>
      <c r="AM46"/>
      <c r="AN46"/>
      <c r="AO46"/>
      <c r="AP46"/>
    </row>
    <row r="47" spans="1:42" s="29" customFormat="1" ht="30.75" customHeight="1" x14ac:dyDescent="0.25">
      <c r="A47" s="40">
        <v>3639</v>
      </c>
      <c r="B47" s="41">
        <v>6121</v>
      </c>
      <c r="C47" s="51"/>
      <c r="D47" s="282" t="s">
        <v>224</v>
      </c>
      <c r="E47" s="35" t="s">
        <v>189</v>
      </c>
      <c r="F47" s="36" t="s">
        <v>189</v>
      </c>
      <c r="G47" s="36">
        <v>2019</v>
      </c>
      <c r="H47" s="37">
        <v>2021</v>
      </c>
      <c r="I47" s="87">
        <f t="shared" si="3"/>
        <v>60500</v>
      </c>
      <c r="J47" s="394">
        <v>0</v>
      </c>
      <c r="K47" s="158">
        <v>0</v>
      </c>
      <c r="L47" s="250">
        <f t="shared" si="4"/>
        <v>500</v>
      </c>
      <c r="M47" s="395">
        <v>0</v>
      </c>
      <c r="N47" s="316">
        <v>0</v>
      </c>
      <c r="O47" s="159">
        <v>0</v>
      </c>
      <c r="P47" s="158">
        <v>500</v>
      </c>
      <c r="Q47" s="224">
        <v>7500</v>
      </c>
      <c r="R47" s="159">
        <v>0</v>
      </c>
      <c r="S47" s="158">
        <v>7500</v>
      </c>
      <c r="T47" s="224">
        <v>7500</v>
      </c>
      <c r="U47" s="159">
        <v>0</v>
      </c>
      <c r="V47" s="158">
        <v>7500</v>
      </c>
      <c r="W47" s="224">
        <v>7500</v>
      </c>
      <c r="X47" s="159">
        <v>0</v>
      </c>
      <c r="Y47" s="158">
        <v>7500</v>
      </c>
      <c r="Z47" s="318">
        <v>15000</v>
      </c>
      <c r="AA47" s="91"/>
      <c r="AB47" s="91"/>
      <c r="AC47" s="30"/>
      <c r="AD47" s="30"/>
      <c r="AE47" s="30"/>
      <c r="AF47"/>
      <c r="AG47"/>
      <c r="AH47"/>
      <c r="AI47"/>
      <c r="AJ47"/>
      <c r="AK47"/>
      <c r="AL47"/>
      <c r="AM47"/>
      <c r="AN47"/>
      <c r="AO47"/>
      <c r="AP47"/>
    </row>
    <row r="48" spans="1:42" s="29" customFormat="1" ht="26.25" customHeight="1" x14ac:dyDescent="0.25">
      <c r="A48" s="40" t="s">
        <v>225</v>
      </c>
      <c r="B48" s="41" t="s">
        <v>226</v>
      </c>
      <c r="C48" s="51"/>
      <c r="D48" s="282" t="s">
        <v>227</v>
      </c>
      <c r="E48" s="35" t="s">
        <v>189</v>
      </c>
      <c r="F48" s="36" t="s">
        <v>189</v>
      </c>
      <c r="G48" s="36">
        <v>2017</v>
      </c>
      <c r="H48" s="37">
        <v>2021</v>
      </c>
      <c r="I48" s="87">
        <f t="shared" si="3"/>
        <v>97657</v>
      </c>
      <c r="J48" s="394">
        <v>0</v>
      </c>
      <c r="K48" s="158">
        <v>17657</v>
      </c>
      <c r="L48" s="250">
        <f t="shared" si="4"/>
        <v>20000</v>
      </c>
      <c r="M48" s="395">
        <v>0</v>
      </c>
      <c r="N48" s="316">
        <v>10000</v>
      </c>
      <c r="O48" s="159">
        <v>0</v>
      </c>
      <c r="P48" s="158">
        <v>10000</v>
      </c>
      <c r="Q48" s="224">
        <v>10000</v>
      </c>
      <c r="R48" s="159">
        <v>0</v>
      </c>
      <c r="S48" s="158">
        <v>10000</v>
      </c>
      <c r="T48" s="224">
        <v>10000</v>
      </c>
      <c r="U48" s="159">
        <v>0</v>
      </c>
      <c r="V48" s="158">
        <v>10000</v>
      </c>
      <c r="W48" s="224">
        <v>10000</v>
      </c>
      <c r="X48" s="159">
        <v>0</v>
      </c>
      <c r="Y48" s="158">
        <v>10000</v>
      </c>
      <c r="Z48" s="318">
        <v>0</v>
      </c>
      <c r="AA48" s="91"/>
      <c r="AB48" s="91"/>
      <c r="AC48" s="30"/>
      <c r="AD48" s="30"/>
      <c r="AE48" s="30"/>
      <c r="AF48"/>
      <c r="AG48"/>
      <c r="AH48"/>
      <c r="AI48"/>
      <c r="AJ48"/>
      <c r="AK48"/>
      <c r="AL48"/>
      <c r="AM48"/>
      <c r="AN48"/>
      <c r="AO48"/>
      <c r="AP48"/>
    </row>
    <row r="49" spans="1:42" s="29" customFormat="1" ht="26.25" customHeight="1" x14ac:dyDescent="0.25">
      <c r="A49" s="40">
        <v>3722</v>
      </c>
      <c r="B49" s="41">
        <v>6121</v>
      </c>
      <c r="C49" s="51"/>
      <c r="D49" s="282" t="s">
        <v>228</v>
      </c>
      <c r="E49" s="35" t="s">
        <v>189</v>
      </c>
      <c r="F49" s="36" t="s">
        <v>189</v>
      </c>
      <c r="G49" s="36">
        <v>2018</v>
      </c>
      <c r="H49" s="37">
        <v>2018</v>
      </c>
      <c r="I49" s="87">
        <f t="shared" si="3"/>
        <v>6300</v>
      </c>
      <c r="J49" s="394">
        <v>0</v>
      </c>
      <c r="K49" s="158">
        <v>0</v>
      </c>
      <c r="L49" s="250">
        <f t="shared" si="4"/>
        <v>6300</v>
      </c>
      <c r="M49" s="395">
        <v>0</v>
      </c>
      <c r="N49" s="316">
        <v>1960</v>
      </c>
      <c r="O49" s="159">
        <v>2380</v>
      </c>
      <c r="P49" s="158">
        <v>1960</v>
      </c>
      <c r="Q49" s="224">
        <v>0</v>
      </c>
      <c r="R49" s="159">
        <v>0</v>
      </c>
      <c r="S49" s="158">
        <v>0</v>
      </c>
      <c r="T49" s="224">
        <v>0</v>
      </c>
      <c r="U49" s="159">
        <v>0</v>
      </c>
      <c r="V49" s="158">
        <v>0</v>
      </c>
      <c r="W49" s="224">
        <v>0</v>
      </c>
      <c r="X49" s="159">
        <v>0</v>
      </c>
      <c r="Y49" s="158">
        <v>0</v>
      </c>
      <c r="Z49" s="318">
        <v>0</v>
      </c>
      <c r="AA49" s="91"/>
      <c r="AB49" s="91"/>
      <c r="AC49" s="30"/>
      <c r="AD49" s="30"/>
      <c r="AE49" s="30"/>
      <c r="AF49"/>
      <c r="AG49"/>
      <c r="AH49"/>
      <c r="AI49"/>
      <c r="AJ49"/>
      <c r="AK49"/>
      <c r="AL49"/>
      <c r="AM49"/>
      <c r="AN49"/>
      <c r="AO49"/>
      <c r="AP49"/>
    </row>
    <row r="50" spans="1:42" s="29" customFormat="1" ht="26.25" customHeight="1" x14ac:dyDescent="0.25">
      <c r="A50" s="40">
        <v>3722</v>
      </c>
      <c r="B50" s="41">
        <v>6121</v>
      </c>
      <c r="C50" s="51"/>
      <c r="D50" s="282" t="s">
        <v>229</v>
      </c>
      <c r="E50" s="35" t="s">
        <v>189</v>
      </c>
      <c r="F50" s="36" t="s">
        <v>189</v>
      </c>
      <c r="G50" s="36">
        <v>2018</v>
      </c>
      <c r="H50" s="37">
        <v>2018</v>
      </c>
      <c r="I50" s="87">
        <f t="shared" si="3"/>
        <v>6300</v>
      </c>
      <c r="J50" s="394">
        <v>0</v>
      </c>
      <c r="K50" s="158">
        <v>0</v>
      </c>
      <c r="L50" s="250">
        <f t="shared" si="4"/>
        <v>6300</v>
      </c>
      <c r="M50" s="395">
        <v>0</v>
      </c>
      <c r="N50" s="316">
        <v>1960</v>
      </c>
      <c r="O50" s="159">
        <v>2380</v>
      </c>
      <c r="P50" s="158">
        <v>1960</v>
      </c>
      <c r="Q50" s="224">
        <v>0</v>
      </c>
      <c r="R50" s="159">
        <v>0</v>
      </c>
      <c r="S50" s="158">
        <v>0</v>
      </c>
      <c r="T50" s="224">
        <v>0</v>
      </c>
      <c r="U50" s="159">
        <v>0</v>
      </c>
      <c r="V50" s="158">
        <v>0</v>
      </c>
      <c r="W50" s="224">
        <v>0</v>
      </c>
      <c r="X50" s="159">
        <v>0</v>
      </c>
      <c r="Y50" s="158">
        <v>0</v>
      </c>
      <c r="Z50" s="318">
        <v>0</v>
      </c>
      <c r="AA50" s="91"/>
      <c r="AB50" s="91"/>
      <c r="AC50" s="30"/>
      <c r="AD50" s="30"/>
      <c r="AE50" s="30"/>
      <c r="AF50"/>
      <c r="AG50"/>
      <c r="AH50"/>
      <c r="AI50"/>
      <c r="AJ50"/>
      <c r="AK50"/>
      <c r="AL50"/>
      <c r="AM50"/>
      <c r="AN50"/>
      <c r="AO50"/>
      <c r="AP50"/>
    </row>
    <row r="51" spans="1:42" s="29" customFormat="1" ht="26.25" customHeight="1" x14ac:dyDescent="0.25">
      <c r="A51" s="40">
        <v>3745</v>
      </c>
      <c r="B51" s="41">
        <v>6121</v>
      </c>
      <c r="C51" s="51"/>
      <c r="D51" s="282" t="s">
        <v>230</v>
      </c>
      <c r="E51" s="35" t="s">
        <v>189</v>
      </c>
      <c r="F51" s="36" t="s">
        <v>189</v>
      </c>
      <c r="G51" s="36">
        <v>2019</v>
      </c>
      <c r="H51" s="37">
        <v>2021</v>
      </c>
      <c r="I51" s="87">
        <f t="shared" si="3"/>
        <v>157000</v>
      </c>
      <c r="J51" s="394">
        <v>0</v>
      </c>
      <c r="K51" s="158">
        <v>0</v>
      </c>
      <c r="L51" s="250">
        <f t="shared" si="4"/>
        <v>1000</v>
      </c>
      <c r="M51" s="395">
        <v>0</v>
      </c>
      <c r="N51" s="316">
        <v>0</v>
      </c>
      <c r="O51" s="159">
        <v>0</v>
      </c>
      <c r="P51" s="158">
        <v>1000</v>
      </c>
      <c r="Q51" s="224">
        <v>0</v>
      </c>
      <c r="R51" s="159">
        <v>0</v>
      </c>
      <c r="S51" s="158">
        <v>1000</v>
      </c>
      <c r="T51" s="224">
        <v>15000</v>
      </c>
      <c r="U51" s="159">
        <v>25000</v>
      </c>
      <c r="V51" s="158">
        <v>15000</v>
      </c>
      <c r="W51" s="224">
        <v>25000</v>
      </c>
      <c r="X51" s="159">
        <v>0</v>
      </c>
      <c r="Y51" s="158">
        <v>25000</v>
      </c>
      <c r="Z51" s="318">
        <v>50000</v>
      </c>
      <c r="AA51" s="91"/>
      <c r="AB51" s="91"/>
      <c r="AC51" s="30"/>
      <c r="AD51" s="30"/>
      <c r="AE51" s="30"/>
      <c r="AF51"/>
      <c r="AG51"/>
      <c r="AH51"/>
      <c r="AI51"/>
      <c r="AJ51"/>
      <c r="AK51"/>
      <c r="AL51"/>
      <c r="AM51"/>
      <c r="AN51"/>
      <c r="AO51"/>
      <c r="AP51"/>
    </row>
    <row r="52" spans="1:42" s="29" customFormat="1" ht="26.25" customHeight="1" x14ac:dyDescent="0.25">
      <c r="A52" s="40">
        <v>4374</v>
      </c>
      <c r="B52" s="41">
        <v>6121</v>
      </c>
      <c r="C52" s="51"/>
      <c r="D52" s="282" t="s">
        <v>231</v>
      </c>
      <c r="E52" s="35" t="s">
        <v>189</v>
      </c>
      <c r="F52" s="36" t="s">
        <v>189</v>
      </c>
      <c r="G52" s="36">
        <v>2018</v>
      </c>
      <c r="H52" s="37">
        <v>2018</v>
      </c>
      <c r="I52" s="87">
        <f t="shared" si="3"/>
        <v>8200</v>
      </c>
      <c r="J52" s="394">
        <v>0</v>
      </c>
      <c r="K52" s="158">
        <v>0</v>
      </c>
      <c r="L52" s="250">
        <f t="shared" si="4"/>
        <v>8200</v>
      </c>
      <c r="M52" s="395">
        <v>0</v>
      </c>
      <c r="N52" s="316">
        <v>50</v>
      </c>
      <c r="O52" s="159">
        <v>8100</v>
      </c>
      <c r="P52" s="158">
        <v>50</v>
      </c>
      <c r="Q52" s="224">
        <v>0</v>
      </c>
      <c r="R52" s="159">
        <v>0</v>
      </c>
      <c r="S52" s="158">
        <v>0</v>
      </c>
      <c r="T52" s="224">
        <v>0</v>
      </c>
      <c r="U52" s="159">
        <v>0</v>
      </c>
      <c r="V52" s="158">
        <v>0</v>
      </c>
      <c r="W52" s="224">
        <v>0</v>
      </c>
      <c r="X52" s="159">
        <v>0</v>
      </c>
      <c r="Y52" s="158">
        <v>0</v>
      </c>
      <c r="Z52" s="318">
        <v>0</v>
      </c>
      <c r="AA52" s="91"/>
      <c r="AB52" s="91"/>
      <c r="AC52" s="30"/>
      <c r="AD52" s="30"/>
      <c r="AE52" s="30"/>
      <c r="AF52"/>
      <c r="AG52"/>
      <c r="AH52"/>
      <c r="AI52"/>
      <c r="AJ52"/>
      <c r="AK52"/>
      <c r="AL52"/>
      <c r="AM52"/>
      <c r="AN52"/>
      <c r="AO52"/>
      <c r="AP52"/>
    </row>
    <row r="53" spans="1:42" s="29" customFormat="1" ht="26.25" customHeight="1" x14ac:dyDescent="0.25">
      <c r="A53" s="40">
        <v>5311</v>
      </c>
      <c r="B53" s="41">
        <v>6122</v>
      </c>
      <c r="C53" s="51"/>
      <c r="D53" s="282" t="s">
        <v>232</v>
      </c>
      <c r="E53" s="35" t="s">
        <v>189</v>
      </c>
      <c r="F53" s="36" t="s">
        <v>189</v>
      </c>
      <c r="G53" s="36">
        <v>2018</v>
      </c>
      <c r="H53" s="37">
        <v>2021</v>
      </c>
      <c r="I53" s="87">
        <f t="shared" si="3"/>
        <v>2000</v>
      </c>
      <c r="J53" s="394">
        <v>0</v>
      </c>
      <c r="K53" s="158">
        <v>0</v>
      </c>
      <c r="L53" s="250">
        <f t="shared" si="4"/>
        <v>500</v>
      </c>
      <c r="M53" s="395">
        <v>0</v>
      </c>
      <c r="N53" s="316">
        <v>250</v>
      </c>
      <c r="O53" s="159">
        <v>0</v>
      </c>
      <c r="P53" s="158">
        <v>250</v>
      </c>
      <c r="Q53" s="224">
        <v>250</v>
      </c>
      <c r="R53" s="159">
        <v>0</v>
      </c>
      <c r="S53" s="158">
        <v>250</v>
      </c>
      <c r="T53" s="224">
        <v>250</v>
      </c>
      <c r="U53" s="159">
        <v>0</v>
      </c>
      <c r="V53" s="158">
        <v>250</v>
      </c>
      <c r="W53" s="224">
        <v>250</v>
      </c>
      <c r="X53" s="159">
        <v>0</v>
      </c>
      <c r="Y53" s="158">
        <v>250</v>
      </c>
      <c r="Z53" s="318">
        <v>0</v>
      </c>
      <c r="AA53" s="91"/>
      <c r="AB53" s="91"/>
      <c r="AC53" s="30"/>
      <c r="AD53" s="30"/>
      <c r="AE53" s="30"/>
      <c r="AF53"/>
      <c r="AG53"/>
      <c r="AH53"/>
      <c r="AI53"/>
      <c r="AJ53"/>
      <c r="AK53"/>
      <c r="AL53"/>
      <c r="AM53"/>
      <c r="AN53"/>
      <c r="AO53"/>
      <c r="AP53"/>
    </row>
    <row r="54" spans="1:42" s="29" customFormat="1" ht="26.25" customHeight="1" x14ac:dyDescent="0.25">
      <c r="A54" s="40">
        <v>6171</v>
      </c>
      <c r="B54" s="41">
        <v>6121</v>
      </c>
      <c r="C54" s="51"/>
      <c r="D54" s="100" t="s">
        <v>233</v>
      </c>
      <c r="E54" s="35" t="s">
        <v>189</v>
      </c>
      <c r="F54" s="36" t="s">
        <v>189</v>
      </c>
      <c r="G54" s="36">
        <v>2020</v>
      </c>
      <c r="H54" s="37">
        <v>2021</v>
      </c>
      <c r="I54" s="318">
        <f t="shared" si="3"/>
        <v>202000</v>
      </c>
      <c r="J54" s="394">
        <v>0</v>
      </c>
      <c r="K54" s="158">
        <v>0</v>
      </c>
      <c r="L54" s="270">
        <f t="shared" si="4"/>
        <v>0</v>
      </c>
      <c r="M54" s="395">
        <v>0</v>
      </c>
      <c r="N54" s="316">
        <v>0</v>
      </c>
      <c r="O54" s="159">
        <v>0</v>
      </c>
      <c r="P54" s="158">
        <v>0</v>
      </c>
      <c r="Q54" s="224">
        <v>0</v>
      </c>
      <c r="R54" s="159">
        <v>0</v>
      </c>
      <c r="S54" s="158">
        <v>2000</v>
      </c>
      <c r="T54" s="224">
        <v>50000</v>
      </c>
      <c r="U54" s="159">
        <v>0</v>
      </c>
      <c r="V54" s="158">
        <v>50000</v>
      </c>
      <c r="W54" s="224">
        <v>50000</v>
      </c>
      <c r="X54" s="159">
        <v>0</v>
      </c>
      <c r="Y54" s="158">
        <v>50000</v>
      </c>
      <c r="Z54" s="318">
        <v>0</v>
      </c>
      <c r="AA54" s="91"/>
      <c r="AB54" s="91"/>
      <c r="AC54" s="30"/>
      <c r="AD54" s="30"/>
      <c r="AE54" s="30"/>
      <c r="AF54"/>
      <c r="AG54"/>
      <c r="AH54"/>
      <c r="AI54"/>
      <c r="AJ54"/>
      <c r="AK54"/>
      <c r="AL54"/>
      <c r="AM54"/>
      <c r="AN54"/>
      <c r="AO54"/>
      <c r="AP54"/>
    </row>
    <row r="55" spans="1:42" s="29" customFormat="1" ht="26.25" customHeight="1" x14ac:dyDescent="0.25">
      <c r="A55" s="40">
        <v>6171</v>
      </c>
      <c r="B55" s="41">
        <v>6125</v>
      </c>
      <c r="C55" s="51"/>
      <c r="D55" s="95" t="s">
        <v>234</v>
      </c>
      <c r="E55" s="35" t="s">
        <v>189</v>
      </c>
      <c r="F55" s="36" t="s">
        <v>189</v>
      </c>
      <c r="G55" s="36">
        <v>2018</v>
      </c>
      <c r="H55" s="37">
        <v>2018</v>
      </c>
      <c r="I55" s="318">
        <f t="shared" si="3"/>
        <v>420</v>
      </c>
      <c r="J55" s="394">
        <v>0</v>
      </c>
      <c r="K55" s="158">
        <v>0</v>
      </c>
      <c r="L55" s="270">
        <f t="shared" si="4"/>
        <v>420</v>
      </c>
      <c r="M55" s="395">
        <v>0</v>
      </c>
      <c r="N55" s="316">
        <v>210</v>
      </c>
      <c r="O55" s="159">
        <v>0</v>
      </c>
      <c r="P55" s="158">
        <v>210</v>
      </c>
      <c r="Q55" s="224">
        <v>0</v>
      </c>
      <c r="R55" s="159">
        <v>0</v>
      </c>
      <c r="S55" s="158">
        <v>0</v>
      </c>
      <c r="T55" s="224">
        <v>0</v>
      </c>
      <c r="U55" s="159">
        <v>0</v>
      </c>
      <c r="V55" s="158">
        <v>0</v>
      </c>
      <c r="W55" s="224">
        <v>0</v>
      </c>
      <c r="X55" s="159">
        <v>0</v>
      </c>
      <c r="Y55" s="158">
        <v>0</v>
      </c>
      <c r="Z55" s="318">
        <v>0</v>
      </c>
      <c r="AA55" s="91"/>
      <c r="AB55" s="91"/>
      <c r="AC55" s="30"/>
      <c r="AD55" s="30"/>
      <c r="AE55" s="30"/>
      <c r="AF55"/>
      <c r="AG55"/>
      <c r="AH55"/>
      <c r="AI55"/>
      <c r="AJ55"/>
      <c r="AK55"/>
      <c r="AL55"/>
      <c r="AM55"/>
      <c r="AN55"/>
      <c r="AO55"/>
      <c r="AP55"/>
    </row>
    <row r="56" spans="1:42" s="29" customFormat="1" ht="26.25" customHeight="1" thickBot="1" x14ac:dyDescent="0.3">
      <c r="A56" s="40">
        <v>6171</v>
      </c>
      <c r="B56" s="41">
        <v>6125</v>
      </c>
      <c r="C56" s="51"/>
      <c r="D56" s="336" t="s">
        <v>235</v>
      </c>
      <c r="E56" s="161" t="s">
        <v>189</v>
      </c>
      <c r="F56" s="153" t="s">
        <v>189</v>
      </c>
      <c r="G56" s="153">
        <v>2020</v>
      </c>
      <c r="H56" s="154">
        <v>2020</v>
      </c>
      <c r="I56" s="318">
        <f t="shared" si="3"/>
        <v>520</v>
      </c>
      <c r="J56" s="394">
        <v>0</v>
      </c>
      <c r="K56" s="158">
        <v>0</v>
      </c>
      <c r="L56" s="270">
        <f t="shared" si="4"/>
        <v>0</v>
      </c>
      <c r="M56" s="348">
        <v>0</v>
      </c>
      <c r="N56" s="322">
        <v>0</v>
      </c>
      <c r="O56" s="323">
        <v>0</v>
      </c>
      <c r="P56" s="324">
        <v>0</v>
      </c>
      <c r="Q56" s="224">
        <v>0</v>
      </c>
      <c r="R56" s="323">
        <v>0</v>
      </c>
      <c r="S56" s="324">
        <v>0</v>
      </c>
      <c r="T56" s="224">
        <v>260</v>
      </c>
      <c r="U56" s="323">
        <v>0</v>
      </c>
      <c r="V56" s="324">
        <v>260</v>
      </c>
      <c r="W56" s="224">
        <v>0</v>
      </c>
      <c r="X56" s="159">
        <v>0</v>
      </c>
      <c r="Y56" s="324">
        <v>0</v>
      </c>
      <c r="Z56" s="330">
        <v>0</v>
      </c>
      <c r="AA56" s="91"/>
      <c r="AB56" s="91"/>
      <c r="AC56" s="30"/>
      <c r="AD56" s="30"/>
      <c r="AE56" s="30"/>
      <c r="AF56"/>
      <c r="AG56"/>
      <c r="AH56"/>
      <c r="AI56"/>
      <c r="AJ56"/>
      <c r="AK56"/>
      <c r="AL56"/>
      <c r="AM56"/>
      <c r="AN56"/>
      <c r="AO56"/>
      <c r="AP56"/>
    </row>
    <row r="57" spans="1:42" s="30" customFormat="1" ht="23.1" customHeight="1" thickBot="1" x14ac:dyDescent="0.3">
      <c r="A57" s="42"/>
      <c r="B57" s="43"/>
      <c r="C57" s="52"/>
      <c r="D57" s="984" t="s">
        <v>1</v>
      </c>
      <c r="E57" s="924"/>
      <c r="F57" s="924"/>
      <c r="G57" s="924"/>
      <c r="H57" s="925"/>
      <c r="I57" s="71">
        <f t="shared" ref="I57:Z57" si="5">SUM(I43:I56)+I36</f>
        <v>1475807</v>
      </c>
      <c r="J57" s="72">
        <f t="shared" si="5"/>
        <v>1700</v>
      </c>
      <c r="K57" s="73">
        <f t="shared" si="5"/>
        <v>49407</v>
      </c>
      <c r="L57" s="260">
        <f t="shared" si="5"/>
        <v>174180</v>
      </c>
      <c r="M57" s="261">
        <f t="shared" si="5"/>
        <v>250</v>
      </c>
      <c r="N57" s="262">
        <f t="shared" si="5"/>
        <v>69235</v>
      </c>
      <c r="O57" s="74">
        <f t="shared" si="5"/>
        <v>30860</v>
      </c>
      <c r="P57" s="73">
        <f t="shared" si="5"/>
        <v>73835</v>
      </c>
      <c r="Q57" s="857">
        <f t="shared" si="5"/>
        <v>148400</v>
      </c>
      <c r="R57" s="74">
        <f t="shared" si="5"/>
        <v>0</v>
      </c>
      <c r="S57" s="73">
        <f t="shared" si="5"/>
        <v>109400</v>
      </c>
      <c r="T57" s="857">
        <f t="shared" si="5"/>
        <v>110610</v>
      </c>
      <c r="U57" s="74">
        <f t="shared" si="5"/>
        <v>25000</v>
      </c>
      <c r="V57" s="73">
        <f t="shared" si="5"/>
        <v>110610</v>
      </c>
      <c r="W57" s="857">
        <f t="shared" si="5"/>
        <v>142750</v>
      </c>
      <c r="X57" s="74">
        <f t="shared" si="5"/>
        <v>0</v>
      </c>
      <c r="Y57" s="73">
        <f t="shared" si="5"/>
        <v>142750</v>
      </c>
      <c r="Z57" s="76">
        <f t="shared" si="5"/>
        <v>461000</v>
      </c>
      <c r="AA57" s="91"/>
      <c r="AB57" s="91"/>
    </row>
    <row r="58" spans="1:42" s="30" customFormat="1" ht="7.5" customHeight="1" thickBot="1" x14ac:dyDescent="0.3">
      <c r="A58" s="47"/>
      <c r="B58" s="47"/>
      <c r="C58" s="47"/>
      <c r="D58" s="53"/>
      <c r="E58" s="53"/>
      <c r="F58" s="53"/>
      <c r="G58" s="53"/>
      <c r="H58" s="53"/>
      <c r="I58" s="61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62"/>
      <c r="X58" s="62"/>
      <c r="Y58" s="62"/>
      <c r="Z58" s="62"/>
    </row>
    <row r="59" spans="1:42" s="3" customFormat="1" ht="15.95" customHeight="1" x14ac:dyDescent="0.25">
      <c r="A59" s="47"/>
      <c r="B59" s="47"/>
      <c r="C59" s="47"/>
      <c r="D59" s="24" t="s">
        <v>23</v>
      </c>
      <c r="E59" s="55"/>
      <c r="F59" s="55"/>
      <c r="G59" s="55"/>
      <c r="H59" s="55"/>
      <c r="I59" s="9" t="s">
        <v>15</v>
      </c>
      <c r="J59" s="60" t="s">
        <v>42</v>
      </c>
      <c r="K59" s="16" t="s">
        <v>24</v>
      </c>
      <c r="L59" s="16"/>
      <c r="M59" s="16" t="s">
        <v>122</v>
      </c>
      <c r="N59" s="60"/>
      <c r="O59" s="18"/>
      <c r="P59" s="18"/>
      <c r="Q59" s="18"/>
      <c r="R59" s="18"/>
      <c r="S59" s="18"/>
      <c r="T59" s="18"/>
      <c r="U59" s="18"/>
      <c r="V59" s="18"/>
      <c r="W59" s="179"/>
      <c r="X59" s="174"/>
      <c r="Y59" s="180"/>
      <c r="Z59" s="162"/>
      <c r="AA59" s="30"/>
      <c r="AB59" s="30"/>
      <c r="AC59" s="30"/>
      <c r="AD59" s="30"/>
      <c r="AE59" s="30"/>
      <c r="AF59"/>
      <c r="AG59"/>
      <c r="AH59"/>
      <c r="AI59"/>
      <c r="AJ59"/>
      <c r="AK59"/>
      <c r="AL59"/>
      <c r="AM59"/>
      <c r="AN59"/>
      <c r="AO59"/>
      <c r="AP59"/>
    </row>
    <row r="60" spans="1:42" s="3" customFormat="1" ht="15.95" customHeight="1" x14ac:dyDescent="0.25">
      <c r="A60" s="181"/>
      <c r="B60" s="181"/>
      <c r="C60" s="181"/>
      <c r="D60" s="12"/>
      <c r="E60" s="56"/>
      <c r="F60" s="56"/>
      <c r="G60" s="56"/>
      <c r="H60" s="56"/>
      <c r="I60" s="11" t="s">
        <v>16</v>
      </c>
      <c r="J60" s="19" t="s">
        <v>42</v>
      </c>
      <c r="K60" s="17" t="s">
        <v>25</v>
      </c>
      <c r="L60" s="17"/>
      <c r="M60" s="17" t="s">
        <v>121</v>
      </c>
      <c r="N60" s="19"/>
      <c r="O60" s="20"/>
      <c r="P60" s="20"/>
      <c r="Q60" s="20"/>
      <c r="R60" s="20"/>
      <c r="S60" s="20"/>
      <c r="T60" s="20"/>
      <c r="U60" s="20"/>
      <c r="V60" s="20"/>
      <c r="W60" s="182"/>
      <c r="X60" s="180"/>
      <c r="Y60" s="180"/>
      <c r="Z60" s="162"/>
      <c r="AA60" s="30"/>
      <c r="AB60" s="30"/>
      <c r="AC60" s="30"/>
      <c r="AD60" s="30"/>
      <c r="AE60" s="30"/>
      <c r="AF60"/>
      <c r="AG60"/>
      <c r="AH60"/>
      <c r="AI60"/>
      <c r="AJ60"/>
      <c r="AK60"/>
      <c r="AL60"/>
      <c r="AM60"/>
      <c r="AN60"/>
      <c r="AO60"/>
      <c r="AP60"/>
    </row>
    <row r="61" spans="1:42" s="2" customFormat="1" ht="15.95" customHeight="1" x14ac:dyDescent="0.25">
      <c r="A61" s="44"/>
      <c r="B61" s="45"/>
      <c r="C61" s="46"/>
      <c r="D61" s="57"/>
      <c r="E61" s="38"/>
      <c r="F61" s="38"/>
      <c r="G61" s="38"/>
      <c r="H61" s="38"/>
      <c r="I61" s="11" t="s">
        <v>17</v>
      </c>
      <c r="J61" s="19" t="s">
        <v>42</v>
      </c>
      <c r="K61" s="20" t="s">
        <v>567</v>
      </c>
      <c r="L61" s="17"/>
      <c r="M61" s="19"/>
      <c r="N61" s="19"/>
      <c r="O61" s="20"/>
      <c r="P61" s="56"/>
      <c r="Q61" s="56"/>
      <c r="R61" s="56"/>
      <c r="S61" s="56"/>
      <c r="T61" s="56"/>
      <c r="U61" s="56"/>
      <c r="V61" s="56"/>
      <c r="W61" s="58"/>
      <c r="X61" s="8"/>
      <c r="Z61" s="162"/>
      <c r="AA61" s="30"/>
      <c r="AB61" s="30"/>
      <c r="AC61" s="30"/>
      <c r="AD61" s="30"/>
      <c r="AE61" s="30"/>
      <c r="AF61"/>
      <c r="AG61"/>
      <c r="AH61"/>
      <c r="AI61"/>
      <c r="AJ61"/>
      <c r="AK61"/>
      <c r="AL61"/>
      <c r="AM61"/>
      <c r="AN61"/>
      <c r="AO61"/>
      <c r="AP61"/>
    </row>
    <row r="62" spans="1:42" s="2" customFormat="1" ht="15.95" customHeight="1" thickBot="1" x14ac:dyDescent="0.3">
      <c r="A62" s="3"/>
      <c r="B62" s="45"/>
      <c r="C62" s="46"/>
      <c r="D62" s="59"/>
      <c r="E62" s="31"/>
      <c r="F62" s="31"/>
      <c r="G62" s="31"/>
      <c r="H62" s="31"/>
      <c r="I62" s="10" t="s">
        <v>18</v>
      </c>
      <c r="J62" s="21" t="s">
        <v>42</v>
      </c>
      <c r="K62" s="22" t="s">
        <v>568</v>
      </c>
      <c r="L62" s="23"/>
      <c r="M62" s="21"/>
      <c r="N62" s="21"/>
      <c r="O62" s="22"/>
      <c r="P62" s="25"/>
      <c r="Q62" s="25"/>
      <c r="R62" s="25"/>
      <c r="S62" s="25"/>
      <c r="T62" s="25"/>
      <c r="U62" s="25"/>
      <c r="V62" s="25"/>
      <c r="W62" s="13"/>
      <c r="Z62" s="162"/>
      <c r="AA62" s="30"/>
      <c r="AB62" s="30"/>
      <c r="AC62" s="30"/>
      <c r="AD62" s="30"/>
      <c r="AE62" s="30"/>
      <c r="AF62"/>
      <c r="AG62"/>
      <c r="AH62"/>
      <c r="AI62"/>
      <c r="AJ62"/>
      <c r="AK62"/>
      <c r="AL62"/>
      <c r="AM62"/>
      <c r="AN62"/>
      <c r="AO62"/>
      <c r="AP62"/>
    </row>
    <row r="63" spans="1:42" ht="15.75" customHeight="1" x14ac:dyDescent="0.25"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65"/>
      <c r="AA63" s="30"/>
      <c r="AB63" s="30"/>
      <c r="AC63" s="30"/>
      <c r="AD63" s="30"/>
      <c r="AE63" s="30"/>
    </row>
  </sheetData>
  <mergeCells count="50">
    <mergeCell ref="D57:H57"/>
    <mergeCell ref="Z40:Z42"/>
    <mergeCell ref="A41:A42"/>
    <mergeCell ref="B41:B42"/>
    <mergeCell ref="C41:C42"/>
    <mergeCell ref="G41:G42"/>
    <mergeCell ref="H41:H42"/>
    <mergeCell ref="J41:J42"/>
    <mergeCell ref="K41:K42"/>
    <mergeCell ref="L41:L42"/>
    <mergeCell ref="T41:V41"/>
    <mergeCell ref="W41:Y41"/>
    <mergeCell ref="A39:C40"/>
    <mergeCell ref="D40:D42"/>
    <mergeCell ref="E40:E42"/>
    <mergeCell ref="F40:F42"/>
    <mergeCell ref="M41:M42"/>
    <mergeCell ref="G40:H40"/>
    <mergeCell ref="I40:I42"/>
    <mergeCell ref="M40:P40"/>
    <mergeCell ref="Q40:Y40"/>
    <mergeCell ref="N41:N42"/>
    <mergeCell ref="O41:O42"/>
    <mergeCell ref="P41:P42"/>
    <mergeCell ref="Q41:S41"/>
    <mergeCell ref="D36:H36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"/>
  <sheetViews>
    <sheetView topLeftCell="A7" zoomScale="75" zoomScaleNormal="75" workbookViewId="0">
      <selection activeCell="D1" sqref="D1:Z38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102</v>
      </c>
    </row>
    <row r="2" spans="1:42" ht="24.75" customHeight="1" x14ac:dyDescent="0.25">
      <c r="A2" s="5"/>
      <c r="D2" s="63" t="s">
        <v>44</v>
      </c>
      <c r="E2" s="64" t="s">
        <v>50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397" customFormat="1" ht="25.5" customHeight="1" x14ac:dyDescent="0.25">
      <c r="A7" s="48"/>
      <c r="B7" s="49"/>
      <c r="C7" s="50"/>
      <c r="D7" s="94" t="s">
        <v>236</v>
      </c>
      <c r="E7" s="32" t="s">
        <v>240</v>
      </c>
      <c r="F7" s="33" t="s">
        <v>240</v>
      </c>
      <c r="G7" s="33">
        <v>2016</v>
      </c>
      <c r="H7" s="34">
        <v>2019</v>
      </c>
      <c r="I7" s="80">
        <v>45000</v>
      </c>
      <c r="J7" s="79">
        <v>110</v>
      </c>
      <c r="K7" s="126">
        <v>2000</v>
      </c>
      <c r="L7" s="249">
        <v>40000</v>
      </c>
      <c r="M7" s="251">
        <v>0</v>
      </c>
      <c r="N7" s="252">
        <v>38000</v>
      </c>
      <c r="O7" s="98">
        <v>0</v>
      </c>
      <c r="P7" s="126">
        <v>2000</v>
      </c>
      <c r="Q7" s="225">
        <v>2000</v>
      </c>
      <c r="R7" s="98">
        <v>0</v>
      </c>
      <c r="S7" s="126">
        <v>890</v>
      </c>
      <c r="T7" s="225">
        <v>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398" customFormat="1" ht="25.5" customHeight="1" x14ac:dyDescent="0.25">
      <c r="A8" s="40"/>
      <c r="B8" s="41"/>
      <c r="C8" s="51"/>
      <c r="D8" s="184" t="s">
        <v>237</v>
      </c>
      <c r="E8" s="35" t="s">
        <v>240</v>
      </c>
      <c r="F8" s="36" t="s">
        <v>240</v>
      </c>
      <c r="G8" s="36">
        <v>2014</v>
      </c>
      <c r="H8" s="37">
        <v>2019</v>
      </c>
      <c r="I8" s="87">
        <v>6143</v>
      </c>
      <c r="J8" s="86">
        <v>43</v>
      </c>
      <c r="K8" s="97">
        <v>0</v>
      </c>
      <c r="L8" s="250">
        <v>500</v>
      </c>
      <c r="M8" s="253">
        <v>0</v>
      </c>
      <c r="N8" s="254">
        <v>450</v>
      </c>
      <c r="O8" s="88">
        <v>0</v>
      </c>
      <c r="P8" s="97">
        <v>50</v>
      </c>
      <c r="Q8" s="226">
        <v>5000</v>
      </c>
      <c r="R8" s="88">
        <v>0</v>
      </c>
      <c r="S8" s="97">
        <v>600</v>
      </c>
      <c r="T8" s="226">
        <v>0</v>
      </c>
      <c r="U8" s="88">
        <v>0</v>
      </c>
      <c r="V8" s="97">
        <v>0</v>
      </c>
      <c r="W8" s="226">
        <v>0</v>
      </c>
      <c r="X8" s="88">
        <v>0</v>
      </c>
      <c r="Y8" s="97">
        <v>0</v>
      </c>
      <c r="Z8" s="87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398" customFormat="1" ht="25.5" customHeight="1" x14ac:dyDescent="0.25">
      <c r="A9" s="40"/>
      <c r="B9" s="41"/>
      <c r="C9" s="51"/>
      <c r="D9" s="96" t="s">
        <v>238</v>
      </c>
      <c r="E9" s="35" t="s">
        <v>240</v>
      </c>
      <c r="F9" s="36" t="s">
        <v>240</v>
      </c>
      <c r="G9" s="36">
        <v>2012</v>
      </c>
      <c r="H9" s="37">
        <v>2018</v>
      </c>
      <c r="I9" s="87">
        <v>696</v>
      </c>
      <c r="J9" s="86">
        <v>296</v>
      </c>
      <c r="K9" s="97">
        <v>0</v>
      </c>
      <c r="L9" s="250">
        <v>400</v>
      </c>
      <c r="M9" s="253">
        <v>0</v>
      </c>
      <c r="N9" s="254">
        <v>360</v>
      </c>
      <c r="O9" s="88">
        <v>0</v>
      </c>
      <c r="P9" s="97">
        <v>40</v>
      </c>
      <c r="Q9" s="226">
        <v>0</v>
      </c>
      <c r="R9" s="88">
        <v>0</v>
      </c>
      <c r="S9" s="97">
        <v>0</v>
      </c>
      <c r="T9" s="226">
        <v>0</v>
      </c>
      <c r="U9" s="88">
        <v>0</v>
      </c>
      <c r="V9" s="97">
        <v>0</v>
      </c>
      <c r="W9" s="226">
        <v>0</v>
      </c>
      <c r="X9" s="88">
        <v>0</v>
      </c>
      <c r="Y9" s="97">
        <v>0</v>
      </c>
      <c r="Z9" s="87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398" customFormat="1" ht="31.5" customHeight="1" thickBot="1" x14ac:dyDescent="0.3">
      <c r="A10" s="40"/>
      <c r="B10" s="41"/>
      <c r="C10" s="51"/>
      <c r="D10" s="95" t="s">
        <v>239</v>
      </c>
      <c r="E10" s="161" t="s">
        <v>240</v>
      </c>
      <c r="F10" s="153" t="s">
        <v>240</v>
      </c>
      <c r="G10" s="153">
        <v>2008</v>
      </c>
      <c r="H10" s="154">
        <v>2019</v>
      </c>
      <c r="I10" s="87">
        <v>4807</v>
      </c>
      <c r="J10" s="86">
        <v>344</v>
      </c>
      <c r="K10" s="97">
        <v>0</v>
      </c>
      <c r="L10" s="250">
        <f t="shared" ref="L10" si="0">M10+N10+O10+P10</f>
        <v>0</v>
      </c>
      <c r="M10" s="253">
        <v>0</v>
      </c>
      <c r="N10" s="254">
        <v>0</v>
      </c>
      <c r="O10" s="88">
        <v>0</v>
      </c>
      <c r="P10" s="97">
        <v>0</v>
      </c>
      <c r="Q10" s="226">
        <v>1340</v>
      </c>
      <c r="R10" s="88">
        <v>3123</v>
      </c>
      <c r="S10" s="97">
        <v>0</v>
      </c>
      <c r="T10" s="226">
        <v>0</v>
      </c>
      <c r="U10" s="88">
        <v>0</v>
      </c>
      <c r="V10" s="97">
        <v>0</v>
      </c>
      <c r="W10" s="226">
        <v>0</v>
      </c>
      <c r="X10" s="88">
        <v>0</v>
      </c>
      <c r="Y10" s="97">
        <v>0</v>
      </c>
      <c r="Z10" s="87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30" customFormat="1" ht="23.1" customHeight="1" thickBot="1" x14ac:dyDescent="0.3">
      <c r="A11" s="168"/>
      <c r="B11" s="169"/>
      <c r="C11" s="170"/>
      <c r="D11" s="984" t="s">
        <v>1</v>
      </c>
      <c r="E11" s="924"/>
      <c r="F11" s="924"/>
      <c r="G11" s="924"/>
      <c r="H11" s="925"/>
      <c r="I11" s="71">
        <f t="shared" ref="I11:Z11" si="1">SUM(I7:I10)</f>
        <v>56646</v>
      </c>
      <c r="J11" s="72">
        <f t="shared" si="1"/>
        <v>793</v>
      </c>
      <c r="K11" s="73">
        <f t="shared" si="1"/>
        <v>2000</v>
      </c>
      <c r="L11" s="260">
        <f t="shared" si="1"/>
        <v>40900</v>
      </c>
      <c r="M11" s="261">
        <f t="shared" si="1"/>
        <v>0</v>
      </c>
      <c r="N11" s="262">
        <f t="shared" si="1"/>
        <v>38810</v>
      </c>
      <c r="O11" s="74">
        <f t="shared" si="1"/>
        <v>0</v>
      </c>
      <c r="P11" s="73">
        <f t="shared" si="1"/>
        <v>2090</v>
      </c>
      <c r="Q11" s="857">
        <f t="shared" si="1"/>
        <v>8340</v>
      </c>
      <c r="R11" s="75">
        <f t="shared" si="1"/>
        <v>3123</v>
      </c>
      <c r="S11" s="73">
        <f t="shared" si="1"/>
        <v>1490</v>
      </c>
      <c r="T11" s="857">
        <f t="shared" si="1"/>
        <v>0</v>
      </c>
      <c r="U11" s="74">
        <f t="shared" si="1"/>
        <v>0</v>
      </c>
      <c r="V11" s="73">
        <f t="shared" si="1"/>
        <v>0</v>
      </c>
      <c r="W11" s="857">
        <f t="shared" si="1"/>
        <v>0</v>
      </c>
      <c r="X11" s="74">
        <f t="shared" si="1"/>
        <v>0</v>
      </c>
      <c r="Y11" s="73">
        <f t="shared" si="1"/>
        <v>0</v>
      </c>
      <c r="Z11" s="76">
        <f t="shared" si="1"/>
        <v>0</v>
      </c>
      <c r="AA11" s="91"/>
    </row>
    <row r="12" spans="1:42" s="112" customFormat="1" ht="23.1" customHeight="1" x14ac:dyDescent="0.25">
      <c r="A12" s="47"/>
      <c r="B12" s="47"/>
      <c r="C12" s="47"/>
      <c r="D12" s="171"/>
      <c r="E12" s="171"/>
      <c r="F12" s="171"/>
      <c r="G12" s="171"/>
      <c r="H12" s="171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36"/>
    </row>
    <row r="13" spans="1:42" s="112" customFormat="1" ht="23.1" customHeight="1" x14ac:dyDescent="0.25">
      <c r="A13" s="47"/>
      <c r="B13" s="47"/>
      <c r="C13" s="47"/>
      <c r="D13" s="171"/>
      <c r="E13" s="171"/>
      <c r="F13" s="171"/>
      <c r="G13" s="171"/>
      <c r="H13" s="171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36"/>
    </row>
    <row r="14" spans="1:42" s="112" customFormat="1" ht="23.1" customHeight="1" x14ac:dyDescent="0.25">
      <c r="A14" s="47"/>
      <c r="B14" s="47"/>
      <c r="C14" s="47"/>
      <c r="D14" s="171"/>
      <c r="E14" s="171"/>
      <c r="F14" s="171"/>
      <c r="G14" s="171"/>
      <c r="H14" s="171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36"/>
    </row>
    <row r="15" spans="1:42" s="175" customFormat="1" ht="25.5" customHeight="1" x14ac:dyDescent="0.25">
      <c r="A15" s="47"/>
      <c r="B15" s="47"/>
      <c r="C15" s="47"/>
      <c r="D15" s="173"/>
      <c r="E15" s="173"/>
      <c r="F15" s="173"/>
      <c r="G15" s="173"/>
      <c r="H15" s="173"/>
      <c r="I15" s="174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spans="1:42" ht="24.75" customHeight="1" x14ac:dyDescent="0.25">
      <c r="A16" s="5"/>
      <c r="D16" s="63" t="s">
        <v>44</v>
      </c>
      <c r="E16" s="64" t="s">
        <v>51</v>
      </c>
      <c r="F16" s="65"/>
      <c r="G16" s="65"/>
      <c r="H16" s="65"/>
      <c r="I16" s="65"/>
      <c r="J16" s="65"/>
      <c r="K16" s="65"/>
      <c r="L16" s="65"/>
      <c r="M16" s="14"/>
      <c r="N16" s="14"/>
      <c r="O16" s="14"/>
      <c r="P16" s="1"/>
      <c r="Z16" s="4" t="s">
        <v>26</v>
      </c>
    </row>
    <row r="17" spans="1:42" ht="15" customHeight="1" thickBot="1" x14ac:dyDescent="0.25">
      <c r="A17" s="892" t="s">
        <v>112</v>
      </c>
      <c r="B17" s="893"/>
      <c r="C17" s="894"/>
      <c r="I17" s="6" t="s">
        <v>2</v>
      </c>
      <c r="J17" s="6" t="s">
        <v>3</v>
      </c>
      <c r="K17" s="6" t="s">
        <v>4</v>
      </c>
      <c r="L17" s="6" t="s">
        <v>5</v>
      </c>
      <c r="M17" s="6" t="s">
        <v>6</v>
      </c>
      <c r="N17" s="6" t="s">
        <v>7</v>
      </c>
      <c r="O17" s="7" t="s">
        <v>118</v>
      </c>
      <c r="P17" s="7" t="s">
        <v>8</v>
      </c>
      <c r="Q17" s="7" t="s">
        <v>9</v>
      </c>
      <c r="R17" s="7" t="s">
        <v>10</v>
      </c>
      <c r="S17" s="7" t="s">
        <v>119</v>
      </c>
      <c r="T17" s="7" t="s">
        <v>11</v>
      </c>
      <c r="U17" s="7" t="s">
        <v>14</v>
      </c>
      <c r="V17" s="7" t="s">
        <v>19</v>
      </c>
      <c r="W17" s="7" t="s">
        <v>120</v>
      </c>
      <c r="X17" s="6" t="s">
        <v>30</v>
      </c>
      <c r="Y17" s="6" t="s">
        <v>31</v>
      </c>
      <c r="Z17" s="6" t="s">
        <v>32</v>
      </c>
    </row>
    <row r="18" spans="1:42" ht="15.75" customHeight="1" thickBot="1" x14ac:dyDescent="0.25">
      <c r="A18" s="895"/>
      <c r="B18" s="896"/>
      <c r="C18" s="897"/>
      <c r="D18" s="911" t="s">
        <v>0</v>
      </c>
      <c r="E18" s="929" t="s">
        <v>34</v>
      </c>
      <c r="F18" s="932" t="s">
        <v>35</v>
      </c>
      <c r="G18" s="935" t="s">
        <v>36</v>
      </c>
      <c r="H18" s="936"/>
      <c r="I18" s="908" t="s">
        <v>27</v>
      </c>
      <c r="J18" s="27" t="s">
        <v>33</v>
      </c>
      <c r="K18" s="27" t="s">
        <v>13</v>
      </c>
      <c r="L18" s="263" t="s">
        <v>12</v>
      </c>
      <c r="M18" s="916" t="s">
        <v>126</v>
      </c>
      <c r="N18" s="917"/>
      <c r="O18" s="917"/>
      <c r="P18" s="918"/>
      <c r="Q18" s="878" t="s">
        <v>127</v>
      </c>
      <c r="R18" s="879"/>
      <c r="S18" s="879"/>
      <c r="T18" s="879"/>
      <c r="U18" s="879"/>
      <c r="V18" s="879"/>
      <c r="W18" s="879"/>
      <c r="X18" s="879"/>
      <c r="Y18" s="879"/>
      <c r="Z18" s="868" t="s">
        <v>135</v>
      </c>
    </row>
    <row r="19" spans="1:42" ht="15.75" customHeight="1" x14ac:dyDescent="0.2">
      <c r="A19" s="898" t="s">
        <v>39</v>
      </c>
      <c r="B19" s="900" t="s">
        <v>40</v>
      </c>
      <c r="C19" s="902" t="s">
        <v>41</v>
      </c>
      <c r="D19" s="912"/>
      <c r="E19" s="930"/>
      <c r="F19" s="933"/>
      <c r="G19" s="937" t="s">
        <v>37</v>
      </c>
      <c r="H19" s="914" t="s">
        <v>38</v>
      </c>
      <c r="I19" s="909"/>
      <c r="J19" s="904" t="s">
        <v>131</v>
      </c>
      <c r="K19" s="904" t="s">
        <v>133</v>
      </c>
      <c r="L19" s="927" t="s">
        <v>134</v>
      </c>
      <c r="M19" s="939" t="s">
        <v>125</v>
      </c>
      <c r="N19" s="921" t="s">
        <v>43</v>
      </c>
      <c r="O19" s="883" t="s">
        <v>21</v>
      </c>
      <c r="P19" s="885" t="s">
        <v>22</v>
      </c>
      <c r="Q19" s="875" t="s">
        <v>114</v>
      </c>
      <c r="R19" s="876"/>
      <c r="S19" s="880"/>
      <c r="T19" s="875" t="s">
        <v>117</v>
      </c>
      <c r="U19" s="876"/>
      <c r="V19" s="877"/>
      <c r="W19" s="876" t="s">
        <v>128</v>
      </c>
      <c r="X19" s="876"/>
      <c r="Y19" s="940"/>
      <c r="Z19" s="906"/>
    </row>
    <row r="20" spans="1:42" ht="39" customHeight="1" thickBot="1" x14ac:dyDescent="0.25">
      <c r="A20" s="899"/>
      <c r="B20" s="901"/>
      <c r="C20" s="903"/>
      <c r="D20" s="913"/>
      <c r="E20" s="931"/>
      <c r="F20" s="934"/>
      <c r="G20" s="938"/>
      <c r="H20" s="915"/>
      <c r="I20" s="909"/>
      <c r="J20" s="905"/>
      <c r="K20" s="905"/>
      <c r="L20" s="928"/>
      <c r="M20" s="920"/>
      <c r="N20" s="922"/>
      <c r="O20" s="884"/>
      <c r="P20" s="886"/>
      <c r="Q20" s="539" t="s">
        <v>20</v>
      </c>
      <c r="R20" s="26" t="s">
        <v>28</v>
      </c>
      <c r="S20" s="15" t="s">
        <v>29</v>
      </c>
      <c r="T20" s="537" t="s">
        <v>20</v>
      </c>
      <c r="U20" s="26" t="s">
        <v>28</v>
      </c>
      <c r="V20" s="15" t="s">
        <v>29</v>
      </c>
      <c r="W20" s="537" t="s">
        <v>20</v>
      </c>
      <c r="X20" s="26" t="s">
        <v>28</v>
      </c>
      <c r="Y20" s="15" t="s">
        <v>29</v>
      </c>
      <c r="Z20" s="907"/>
    </row>
    <row r="21" spans="1:42" s="28" customFormat="1" ht="26.25" customHeight="1" x14ac:dyDescent="0.25">
      <c r="A21" s="406">
        <v>2212</v>
      </c>
      <c r="B21" s="407"/>
      <c r="C21" s="408"/>
      <c r="D21" s="412" t="s">
        <v>241</v>
      </c>
      <c r="E21" s="400" t="s">
        <v>242</v>
      </c>
      <c r="F21" s="401" t="s">
        <v>242</v>
      </c>
      <c r="G21" s="401">
        <v>2018</v>
      </c>
      <c r="H21" s="410">
        <v>2018</v>
      </c>
      <c r="I21" s="415">
        <f>L21+J21+K21+Q21+R21+S21+T21+U21+V21+W21+X21+Y21+Z21</f>
        <v>14800</v>
      </c>
      <c r="J21" s="416">
        <v>0</v>
      </c>
      <c r="K21" s="417">
        <v>0</v>
      </c>
      <c r="L21" s="418">
        <f>SUM(M21:P21)</f>
        <v>14800</v>
      </c>
      <c r="M21" s="419">
        <v>0</v>
      </c>
      <c r="N21" s="420">
        <v>10360</v>
      </c>
      <c r="O21" s="421">
        <v>0</v>
      </c>
      <c r="P21" s="417">
        <v>4440</v>
      </c>
      <c r="Q21" s="422">
        <v>0</v>
      </c>
      <c r="R21" s="421">
        <v>0</v>
      </c>
      <c r="S21" s="417">
        <v>0</v>
      </c>
      <c r="T21" s="422">
        <v>0</v>
      </c>
      <c r="U21" s="421">
        <v>0</v>
      </c>
      <c r="V21" s="417">
        <v>0</v>
      </c>
      <c r="W21" s="422">
        <v>0</v>
      </c>
      <c r="X21" s="421">
        <v>0</v>
      </c>
      <c r="Y21" s="417">
        <v>0</v>
      </c>
      <c r="Z21" s="423">
        <v>0</v>
      </c>
      <c r="AA21" s="399"/>
      <c r="AB21" s="399"/>
      <c r="AC21" s="399"/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</row>
    <row r="22" spans="1:42" s="29" customFormat="1" ht="26.25" customHeight="1" x14ac:dyDescent="0.25">
      <c r="A22" s="404">
        <v>2219</v>
      </c>
      <c r="B22" s="405"/>
      <c r="C22" s="409"/>
      <c r="D22" s="413" t="s">
        <v>243</v>
      </c>
      <c r="E22" s="402" t="s">
        <v>242</v>
      </c>
      <c r="F22" s="403" t="s">
        <v>242</v>
      </c>
      <c r="G22" s="403">
        <v>2021</v>
      </c>
      <c r="H22" s="411">
        <v>2021</v>
      </c>
      <c r="I22" s="424">
        <f t="shared" ref="I22:I32" si="2">L22+J22+K22+Q22+R22+S22+T22+U22+V22+W22+X22+Y22+Z22</f>
        <v>3600</v>
      </c>
      <c r="J22" s="425">
        <v>0</v>
      </c>
      <c r="K22" s="426">
        <v>0</v>
      </c>
      <c r="L22" s="427">
        <f>SUM(M22:P22)</f>
        <v>0</v>
      </c>
      <c r="M22" s="428">
        <v>0</v>
      </c>
      <c r="N22" s="429">
        <v>0</v>
      </c>
      <c r="O22" s="430">
        <v>0</v>
      </c>
      <c r="P22" s="426">
        <v>0</v>
      </c>
      <c r="Q22" s="431">
        <v>0</v>
      </c>
      <c r="R22" s="430">
        <v>0</v>
      </c>
      <c r="S22" s="426">
        <v>0</v>
      </c>
      <c r="T22" s="431">
        <v>0</v>
      </c>
      <c r="U22" s="430">
        <v>0</v>
      </c>
      <c r="V22" s="426">
        <v>0</v>
      </c>
      <c r="W22" s="431">
        <v>3300</v>
      </c>
      <c r="X22" s="430">
        <v>0</v>
      </c>
      <c r="Y22" s="426">
        <v>300</v>
      </c>
      <c r="Z22" s="432">
        <v>0</v>
      </c>
      <c r="AA22" s="399"/>
      <c r="AB22" s="399"/>
      <c r="AC22" s="399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399"/>
    </row>
    <row r="23" spans="1:42" s="29" customFormat="1" ht="26.25" customHeight="1" x14ac:dyDescent="0.25">
      <c r="A23" s="404">
        <v>3412</v>
      </c>
      <c r="B23" s="405"/>
      <c r="C23" s="409"/>
      <c r="D23" s="101" t="s">
        <v>244</v>
      </c>
      <c r="E23" s="402" t="s">
        <v>242</v>
      </c>
      <c r="F23" s="403" t="s">
        <v>242</v>
      </c>
      <c r="G23" s="403">
        <v>2018</v>
      </c>
      <c r="H23" s="411">
        <v>2019</v>
      </c>
      <c r="I23" s="424">
        <f t="shared" si="2"/>
        <v>8000</v>
      </c>
      <c r="J23" s="425">
        <v>0</v>
      </c>
      <c r="K23" s="426">
        <v>0</v>
      </c>
      <c r="L23" s="427">
        <f t="shared" ref="L23:L32" si="3">SUM(M23:P23)</f>
        <v>5000</v>
      </c>
      <c r="M23" s="428">
        <v>0</v>
      </c>
      <c r="N23" s="429">
        <v>3500</v>
      </c>
      <c r="O23" s="430">
        <v>0</v>
      </c>
      <c r="P23" s="426">
        <v>1500</v>
      </c>
      <c r="Q23" s="431">
        <v>2100</v>
      </c>
      <c r="R23" s="430">
        <v>0</v>
      </c>
      <c r="S23" s="426">
        <v>900</v>
      </c>
      <c r="T23" s="431">
        <v>0</v>
      </c>
      <c r="U23" s="430">
        <v>0</v>
      </c>
      <c r="V23" s="426">
        <v>0</v>
      </c>
      <c r="W23" s="431">
        <v>0</v>
      </c>
      <c r="X23" s="430">
        <v>0</v>
      </c>
      <c r="Y23" s="426">
        <v>0</v>
      </c>
      <c r="Z23" s="432">
        <v>0</v>
      </c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399"/>
    </row>
    <row r="24" spans="1:42" s="29" customFormat="1" ht="26.25" customHeight="1" x14ac:dyDescent="0.25">
      <c r="A24" s="404">
        <v>3612</v>
      </c>
      <c r="B24" s="405"/>
      <c r="C24" s="409"/>
      <c r="D24" s="219" t="s">
        <v>245</v>
      </c>
      <c r="E24" s="402" t="s">
        <v>242</v>
      </c>
      <c r="F24" s="403" t="s">
        <v>242</v>
      </c>
      <c r="G24" s="403">
        <v>2014</v>
      </c>
      <c r="H24" s="411">
        <v>2019</v>
      </c>
      <c r="I24" s="424">
        <f t="shared" si="2"/>
        <v>13800</v>
      </c>
      <c r="J24" s="425">
        <v>3000</v>
      </c>
      <c r="K24" s="426">
        <v>0</v>
      </c>
      <c r="L24" s="427">
        <f t="shared" si="3"/>
        <v>0</v>
      </c>
      <c r="M24" s="428">
        <v>0</v>
      </c>
      <c r="N24" s="429">
        <v>0</v>
      </c>
      <c r="O24" s="430">
        <v>0</v>
      </c>
      <c r="P24" s="426">
        <v>0</v>
      </c>
      <c r="Q24" s="431">
        <v>4060</v>
      </c>
      <c r="R24" s="430">
        <v>0</v>
      </c>
      <c r="S24" s="426">
        <v>1740</v>
      </c>
      <c r="T24" s="431">
        <v>3500</v>
      </c>
      <c r="U24" s="430">
        <v>0</v>
      </c>
      <c r="V24" s="426">
        <v>0</v>
      </c>
      <c r="W24" s="431">
        <v>1500</v>
      </c>
      <c r="X24" s="430">
        <v>0</v>
      </c>
      <c r="Y24" s="426">
        <v>0</v>
      </c>
      <c r="Z24" s="432">
        <v>0</v>
      </c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</row>
    <row r="25" spans="1:42" s="29" customFormat="1" ht="26.25" customHeight="1" x14ac:dyDescent="0.25">
      <c r="A25" s="404">
        <v>3612</v>
      </c>
      <c r="B25" s="405"/>
      <c r="C25" s="409"/>
      <c r="D25" s="96" t="s">
        <v>246</v>
      </c>
      <c r="E25" s="402" t="s">
        <v>242</v>
      </c>
      <c r="F25" s="403" t="s">
        <v>197</v>
      </c>
      <c r="G25" s="403">
        <v>2018</v>
      </c>
      <c r="H25" s="411">
        <v>2019</v>
      </c>
      <c r="I25" s="424">
        <f t="shared" si="2"/>
        <v>26600</v>
      </c>
      <c r="J25" s="425">
        <v>0</v>
      </c>
      <c r="K25" s="426">
        <v>0</v>
      </c>
      <c r="L25" s="427">
        <f t="shared" si="3"/>
        <v>16000</v>
      </c>
      <c r="M25" s="428">
        <v>0</v>
      </c>
      <c r="N25" s="429">
        <v>7700</v>
      </c>
      <c r="O25" s="430">
        <v>5000</v>
      </c>
      <c r="P25" s="426">
        <v>3300</v>
      </c>
      <c r="Q25" s="431">
        <v>7400</v>
      </c>
      <c r="R25" s="430">
        <v>0</v>
      </c>
      <c r="S25" s="426">
        <v>3200</v>
      </c>
      <c r="T25" s="431">
        <v>0</v>
      </c>
      <c r="U25" s="430">
        <v>0</v>
      </c>
      <c r="V25" s="426">
        <v>0</v>
      </c>
      <c r="W25" s="431">
        <v>0</v>
      </c>
      <c r="X25" s="430">
        <v>0</v>
      </c>
      <c r="Y25" s="426">
        <v>0</v>
      </c>
      <c r="Z25" s="432">
        <v>0</v>
      </c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</row>
    <row r="26" spans="1:42" s="29" customFormat="1" ht="26.25" customHeight="1" x14ac:dyDescent="0.25">
      <c r="A26" s="404">
        <v>3612</v>
      </c>
      <c r="B26" s="405"/>
      <c r="C26" s="409"/>
      <c r="D26" s="95" t="s">
        <v>247</v>
      </c>
      <c r="E26" s="402" t="s">
        <v>242</v>
      </c>
      <c r="F26" s="403" t="s">
        <v>242</v>
      </c>
      <c r="G26" s="403">
        <v>2021</v>
      </c>
      <c r="H26" s="411">
        <v>2021</v>
      </c>
      <c r="I26" s="424">
        <f t="shared" si="2"/>
        <v>17000</v>
      </c>
      <c r="J26" s="425">
        <v>0</v>
      </c>
      <c r="K26" s="426">
        <v>0</v>
      </c>
      <c r="L26" s="427">
        <f t="shared" si="3"/>
        <v>17000</v>
      </c>
      <c r="M26" s="428">
        <v>0</v>
      </c>
      <c r="N26" s="429">
        <v>11900</v>
      </c>
      <c r="O26" s="430">
        <v>0</v>
      </c>
      <c r="P26" s="426">
        <v>5100</v>
      </c>
      <c r="Q26" s="431">
        <v>0</v>
      </c>
      <c r="R26" s="430">
        <v>0</v>
      </c>
      <c r="S26" s="426">
        <v>0</v>
      </c>
      <c r="T26" s="431">
        <v>0</v>
      </c>
      <c r="U26" s="430">
        <v>0</v>
      </c>
      <c r="V26" s="426">
        <v>0</v>
      </c>
      <c r="W26" s="431">
        <v>0</v>
      </c>
      <c r="X26" s="430">
        <v>0</v>
      </c>
      <c r="Y26" s="426">
        <v>0</v>
      </c>
      <c r="Z26" s="432">
        <v>0</v>
      </c>
      <c r="AA26" s="399"/>
      <c r="AB26" s="399"/>
      <c r="AC26" s="399"/>
      <c r="AD26" s="399"/>
      <c r="AE26" s="399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</row>
    <row r="27" spans="1:42" s="29" customFormat="1" ht="26.25" customHeight="1" x14ac:dyDescent="0.25">
      <c r="A27" s="404">
        <v>3612</v>
      </c>
      <c r="B27" s="405"/>
      <c r="C27" s="409"/>
      <c r="D27" s="95" t="s">
        <v>248</v>
      </c>
      <c r="E27" s="402" t="s">
        <v>242</v>
      </c>
      <c r="F27" s="403" t="s">
        <v>242</v>
      </c>
      <c r="G27" s="403">
        <v>2020</v>
      </c>
      <c r="H27" s="411">
        <v>2020</v>
      </c>
      <c r="I27" s="424">
        <f t="shared" si="2"/>
        <v>18580</v>
      </c>
      <c r="J27" s="425">
        <v>0</v>
      </c>
      <c r="K27" s="426">
        <v>0</v>
      </c>
      <c r="L27" s="427">
        <f t="shared" si="3"/>
        <v>0</v>
      </c>
      <c r="M27" s="428">
        <v>0</v>
      </c>
      <c r="N27" s="429">
        <v>0</v>
      </c>
      <c r="O27" s="430">
        <v>0</v>
      </c>
      <c r="P27" s="426">
        <v>0</v>
      </c>
      <c r="Q27" s="431">
        <v>0</v>
      </c>
      <c r="R27" s="430">
        <v>0</v>
      </c>
      <c r="S27" s="426">
        <v>0</v>
      </c>
      <c r="T27" s="431">
        <v>13000</v>
      </c>
      <c r="U27" s="430">
        <v>0</v>
      </c>
      <c r="V27" s="426">
        <v>5580</v>
      </c>
      <c r="W27" s="431">
        <v>0</v>
      </c>
      <c r="X27" s="430">
        <v>0</v>
      </c>
      <c r="Y27" s="426">
        <v>0</v>
      </c>
      <c r="Z27" s="432">
        <v>0</v>
      </c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</row>
    <row r="28" spans="1:42" s="29" customFormat="1" ht="26.25" customHeight="1" x14ac:dyDescent="0.25">
      <c r="A28" s="404">
        <v>3612</v>
      </c>
      <c r="B28" s="405"/>
      <c r="C28" s="409"/>
      <c r="D28" s="95" t="s">
        <v>249</v>
      </c>
      <c r="E28" s="402" t="s">
        <v>242</v>
      </c>
      <c r="F28" s="403" t="s">
        <v>242</v>
      </c>
      <c r="G28" s="403">
        <v>2018</v>
      </c>
      <c r="H28" s="411">
        <v>2018</v>
      </c>
      <c r="I28" s="424">
        <f t="shared" si="2"/>
        <v>6900</v>
      </c>
      <c r="J28" s="425">
        <v>0</v>
      </c>
      <c r="K28" s="426">
        <v>0</v>
      </c>
      <c r="L28" s="427">
        <f t="shared" si="3"/>
        <v>6900</v>
      </c>
      <c r="M28" s="428">
        <v>0</v>
      </c>
      <c r="N28" s="429">
        <v>4830</v>
      </c>
      <c r="O28" s="430">
        <v>0</v>
      </c>
      <c r="P28" s="426">
        <v>2070</v>
      </c>
      <c r="Q28" s="431">
        <v>0</v>
      </c>
      <c r="R28" s="430">
        <v>0</v>
      </c>
      <c r="S28" s="426">
        <v>0</v>
      </c>
      <c r="T28" s="431">
        <v>0</v>
      </c>
      <c r="U28" s="430">
        <v>0</v>
      </c>
      <c r="V28" s="426">
        <v>0</v>
      </c>
      <c r="W28" s="431">
        <v>0</v>
      </c>
      <c r="X28" s="430">
        <v>0</v>
      </c>
      <c r="Y28" s="426">
        <v>0</v>
      </c>
      <c r="Z28" s="432">
        <v>0</v>
      </c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</row>
    <row r="29" spans="1:42" s="29" customFormat="1" ht="26.25" customHeight="1" x14ac:dyDescent="0.25">
      <c r="A29" s="404">
        <v>3612</v>
      </c>
      <c r="B29" s="405"/>
      <c r="C29" s="409"/>
      <c r="D29" s="95" t="s">
        <v>250</v>
      </c>
      <c r="E29" s="402" t="s">
        <v>242</v>
      </c>
      <c r="F29" s="403" t="s">
        <v>242</v>
      </c>
      <c r="G29" s="403">
        <v>2019</v>
      </c>
      <c r="H29" s="411">
        <v>2020</v>
      </c>
      <c r="I29" s="424">
        <f t="shared" si="2"/>
        <v>13500</v>
      </c>
      <c r="J29" s="425">
        <v>0</v>
      </c>
      <c r="K29" s="426">
        <v>0</v>
      </c>
      <c r="L29" s="427">
        <f t="shared" si="3"/>
        <v>0</v>
      </c>
      <c r="M29" s="428">
        <v>0</v>
      </c>
      <c r="N29" s="429">
        <v>0</v>
      </c>
      <c r="O29" s="430">
        <v>0</v>
      </c>
      <c r="P29" s="426">
        <v>0</v>
      </c>
      <c r="Q29" s="431">
        <v>5250</v>
      </c>
      <c r="R29" s="430">
        <v>0</v>
      </c>
      <c r="S29" s="426">
        <v>2250</v>
      </c>
      <c r="T29" s="431">
        <v>4200</v>
      </c>
      <c r="U29" s="430">
        <v>0</v>
      </c>
      <c r="V29" s="426">
        <v>1800</v>
      </c>
      <c r="W29" s="431">
        <v>0</v>
      </c>
      <c r="X29" s="430">
        <v>0</v>
      </c>
      <c r="Y29" s="426">
        <v>0</v>
      </c>
      <c r="Z29" s="432">
        <v>0</v>
      </c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</row>
    <row r="30" spans="1:42" s="29" customFormat="1" ht="26.25" customHeight="1" x14ac:dyDescent="0.25">
      <c r="A30" s="404">
        <v>3612</v>
      </c>
      <c r="B30" s="405"/>
      <c r="C30" s="409"/>
      <c r="D30" s="95" t="s">
        <v>251</v>
      </c>
      <c r="E30" s="402" t="s">
        <v>242</v>
      </c>
      <c r="F30" s="403" t="s">
        <v>242</v>
      </c>
      <c r="G30" s="403">
        <v>2018</v>
      </c>
      <c r="H30" s="411">
        <v>2018</v>
      </c>
      <c r="I30" s="424">
        <f t="shared" si="2"/>
        <v>5400</v>
      </c>
      <c r="J30" s="425">
        <v>0</v>
      </c>
      <c r="K30" s="426">
        <v>0</v>
      </c>
      <c r="L30" s="427">
        <f t="shared" si="3"/>
        <v>5400</v>
      </c>
      <c r="M30" s="428">
        <v>0</v>
      </c>
      <c r="N30" s="429">
        <v>3780</v>
      </c>
      <c r="O30" s="430">
        <v>0</v>
      </c>
      <c r="P30" s="426">
        <v>1620</v>
      </c>
      <c r="Q30" s="431">
        <v>0</v>
      </c>
      <c r="R30" s="430">
        <v>0</v>
      </c>
      <c r="S30" s="426">
        <v>0</v>
      </c>
      <c r="T30" s="431">
        <v>0</v>
      </c>
      <c r="U30" s="430">
        <v>0</v>
      </c>
      <c r="V30" s="426">
        <v>0</v>
      </c>
      <c r="W30" s="431">
        <v>0</v>
      </c>
      <c r="X30" s="430">
        <v>0</v>
      </c>
      <c r="Y30" s="426">
        <v>0</v>
      </c>
      <c r="Z30" s="432">
        <v>0</v>
      </c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399"/>
      <c r="AO30" s="399"/>
      <c r="AP30" s="399"/>
    </row>
    <row r="31" spans="1:42" s="29" customFormat="1" ht="31.5" customHeight="1" x14ac:dyDescent="0.25">
      <c r="A31" s="404">
        <v>3613</v>
      </c>
      <c r="B31" s="405"/>
      <c r="C31" s="409"/>
      <c r="D31" s="414" t="s">
        <v>252</v>
      </c>
      <c r="E31" s="402" t="s">
        <v>242</v>
      </c>
      <c r="F31" s="403" t="s">
        <v>242</v>
      </c>
      <c r="G31" s="403">
        <v>2020</v>
      </c>
      <c r="H31" s="411">
        <v>2021</v>
      </c>
      <c r="I31" s="424">
        <f t="shared" si="2"/>
        <v>12500</v>
      </c>
      <c r="J31" s="425">
        <v>0</v>
      </c>
      <c r="K31" s="426">
        <v>0</v>
      </c>
      <c r="L31" s="427">
        <f t="shared" si="3"/>
        <v>0</v>
      </c>
      <c r="M31" s="428">
        <v>0</v>
      </c>
      <c r="N31" s="429">
        <v>0</v>
      </c>
      <c r="O31" s="430">
        <v>0</v>
      </c>
      <c r="P31" s="426">
        <v>0</v>
      </c>
      <c r="Q31" s="431">
        <v>0</v>
      </c>
      <c r="R31" s="430">
        <v>0</v>
      </c>
      <c r="S31" s="426">
        <v>0</v>
      </c>
      <c r="T31" s="431">
        <v>3500</v>
      </c>
      <c r="U31" s="430">
        <v>0</v>
      </c>
      <c r="V31" s="426">
        <v>1500</v>
      </c>
      <c r="W31" s="431">
        <v>5250</v>
      </c>
      <c r="X31" s="430">
        <v>0</v>
      </c>
      <c r="Y31" s="426">
        <v>2250</v>
      </c>
      <c r="Z31" s="432">
        <v>0</v>
      </c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</row>
    <row r="32" spans="1:42" s="29" customFormat="1" ht="26.25" customHeight="1" thickBot="1" x14ac:dyDescent="0.3">
      <c r="A32" s="404">
        <v>3632</v>
      </c>
      <c r="B32" s="405"/>
      <c r="C32" s="409"/>
      <c r="D32" s="95" t="s">
        <v>253</v>
      </c>
      <c r="E32" s="402" t="s">
        <v>242</v>
      </c>
      <c r="F32" s="403" t="s">
        <v>242</v>
      </c>
      <c r="G32" s="403">
        <v>2018</v>
      </c>
      <c r="H32" s="411">
        <v>2020</v>
      </c>
      <c r="I32" s="844">
        <f t="shared" si="2"/>
        <v>22800</v>
      </c>
      <c r="J32" s="425">
        <v>0</v>
      </c>
      <c r="K32" s="426">
        <v>0</v>
      </c>
      <c r="L32" s="427">
        <f t="shared" si="3"/>
        <v>3000</v>
      </c>
      <c r="M32" s="428">
        <v>0</v>
      </c>
      <c r="N32" s="429">
        <v>2100</v>
      </c>
      <c r="O32" s="430">
        <v>0</v>
      </c>
      <c r="P32" s="426">
        <v>900</v>
      </c>
      <c r="Q32" s="431">
        <v>7560</v>
      </c>
      <c r="R32" s="430">
        <v>0</v>
      </c>
      <c r="S32" s="426">
        <v>3240</v>
      </c>
      <c r="T32" s="431">
        <v>6300</v>
      </c>
      <c r="U32" s="430">
        <v>0</v>
      </c>
      <c r="V32" s="426">
        <v>2700</v>
      </c>
      <c r="W32" s="431">
        <v>0</v>
      </c>
      <c r="X32" s="430">
        <v>0</v>
      </c>
      <c r="Y32" s="426">
        <v>0</v>
      </c>
      <c r="Z32" s="432">
        <v>0</v>
      </c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</row>
    <row r="33" spans="1:42" s="30" customFormat="1" ht="23.1" customHeight="1" thickBot="1" x14ac:dyDescent="0.3">
      <c r="A33" s="42"/>
      <c r="B33" s="43"/>
      <c r="C33" s="52"/>
      <c r="D33" s="984" t="s">
        <v>1</v>
      </c>
      <c r="E33" s="985"/>
      <c r="F33" s="985"/>
      <c r="G33" s="985"/>
      <c r="H33" s="994"/>
      <c r="I33" s="192">
        <f>SUM(I21:I32)</f>
        <v>163480</v>
      </c>
      <c r="J33" s="72">
        <f t="shared" ref="J33:Z33" si="4">SUM(J21:J32)</f>
        <v>3000</v>
      </c>
      <c r="K33" s="73">
        <f t="shared" si="4"/>
        <v>0</v>
      </c>
      <c r="L33" s="260">
        <f t="shared" si="4"/>
        <v>68100</v>
      </c>
      <c r="M33" s="261">
        <f t="shared" si="4"/>
        <v>0</v>
      </c>
      <c r="N33" s="262">
        <f t="shared" si="4"/>
        <v>44170</v>
      </c>
      <c r="O33" s="74">
        <f t="shared" si="4"/>
        <v>5000</v>
      </c>
      <c r="P33" s="73">
        <f t="shared" si="4"/>
        <v>18930</v>
      </c>
      <c r="Q33" s="857">
        <f t="shared" si="4"/>
        <v>26370</v>
      </c>
      <c r="R33" s="75">
        <f t="shared" si="4"/>
        <v>0</v>
      </c>
      <c r="S33" s="73">
        <f t="shared" si="4"/>
        <v>11330</v>
      </c>
      <c r="T33" s="857">
        <f t="shared" si="4"/>
        <v>30500</v>
      </c>
      <c r="U33" s="74">
        <f t="shared" si="4"/>
        <v>0</v>
      </c>
      <c r="V33" s="73">
        <f t="shared" si="4"/>
        <v>11580</v>
      </c>
      <c r="W33" s="857">
        <f t="shared" si="4"/>
        <v>10050</v>
      </c>
      <c r="X33" s="74">
        <f t="shared" si="4"/>
        <v>0</v>
      </c>
      <c r="Y33" s="73">
        <f t="shared" si="4"/>
        <v>2550</v>
      </c>
      <c r="Z33" s="76">
        <f t="shared" si="4"/>
        <v>0</v>
      </c>
      <c r="AA33" s="91"/>
    </row>
    <row r="34" spans="1:42" s="30" customFormat="1" ht="7.5" customHeight="1" thickBot="1" x14ac:dyDescent="0.3">
      <c r="A34" s="47"/>
      <c r="B34" s="47"/>
      <c r="C34" s="47"/>
      <c r="D34" s="53"/>
      <c r="E34" s="53"/>
      <c r="F34" s="53"/>
      <c r="G34" s="53"/>
      <c r="H34" s="53"/>
      <c r="I34" s="61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62"/>
      <c r="X34" s="62"/>
      <c r="Y34" s="62"/>
      <c r="Z34" s="62"/>
    </row>
    <row r="35" spans="1:42" s="3" customFormat="1" ht="15.95" customHeight="1" x14ac:dyDescent="0.25">
      <c r="A35" s="47"/>
      <c r="B35" s="47"/>
      <c r="C35" s="47"/>
      <c r="D35" s="24" t="s">
        <v>23</v>
      </c>
      <c r="E35" s="55"/>
      <c r="F35" s="55"/>
      <c r="G35" s="55"/>
      <c r="H35" s="55"/>
      <c r="I35" s="9" t="s">
        <v>15</v>
      </c>
      <c r="J35" s="60" t="s">
        <v>42</v>
      </c>
      <c r="K35" s="16" t="s">
        <v>24</v>
      </c>
      <c r="L35" s="16"/>
      <c r="M35" s="16" t="s">
        <v>122</v>
      </c>
      <c r="N35" s="60"/>
      <c r="O35" s="18"/>
      <c r="P35" s="18"/>
      <c r="Q35" s="18"/>
      <c r="R35" s="18"/>
      <c r="S35" s="18"/>
      <c r="T35" s="18"/>
      <c r="U35" s="18"/>
      <c r="V35" s="18"/>
      <c r="W35" s="179"/>
      <c r="X35" s="174"/>
      <c r="Y35" s="180"/>
      <c r="Z35" s="162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3" customFormat="1" ht="15.95" customHeight="1" x14ac:dyDescent="0.25">
      <c r="A36" s="181"/>
      <c r="B36" s="181"/>
      <c r="C36" s="181"/>
      <c r="D36" s="12"/>
      <c r="E36" s="56"/>
      <c r="F36" s="56"/>
      <c r="G36" s="56"/>
      <c r="H36" s="56"/>
      <c r="I36" s="11" t="s">
        <v>16</v>
      </c>
      <c r="J36" s="19" t="s">
        <v>42</v>
      </c>
      <c r="K36" s="17" t="s">
        <v>25</v>
      </c>
      <c r="L36" s="17"/>
      <c r="M36" s="17" t="s">
        <v>121</v>
      </c>
      <c r="N36" s="19"/>
      <c r="O36" s="20"/>
      <c r="P36" s="20"/>
      <c r="Q36" s="20"/>
      <c r="R36" s="20"/>
      <c r="S36" s="20"/>
      <c r="T36" s="20"/>
      <c r="U36" s="20"/>
      <c r="V36" s="20"/>
      <c r="W36" s="182"/>
      <c r="X36" s="180"/>
      <c r="Y36" s="180"/>
      <c r="Z36" s="162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2" customFormat="1" ht="15.95" customHeight="1" x14ac:dyDescent="0.25">
      <c r="A37" s="44"/>
      <c r="B37" s="45"/>
      <c r="C37" s="46"/>
      <c r="D37" s="57"/>
      <c r="E37" s="38"/>
      <c r="F37" s="38"/>
      <c r="G37" s="38"/>
      <c r="H37" s="38"/>
      <c r="I37" s="11" t="s">
        <v>17</v>
      </c>
      <c r="J37" s="19" t="s">
        <v>42</v>
      </c>
      <c r="K37" s="20" t="s">
        <v>567</v>
      </c>
      <c r="L37" s="17"/>
      <c r="M37" s="19"/>
      <c r="N37" s="19"/>
      <c r="O37" s="20"/>
      <c r="P37" s="56"/>
      <c r="Q37" s="56"/>
      <c r="R37" s="56"/>
      <c r="S37" s="56"/>
      <c r="T37" s="56"/>
      <c r="U37" s="56"/>
      <c r="V37" s="56"/>
      <c r="W37" s="58"/>
      <c r="X37" s="8"/>
      <c r="Z37" s="162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2" customFormat="1" ht="15.95" customHeight="1" thickBot="1" x14ac:dyDescent="0.3">
      <c r="A38" s="3"/>
      <c r="B38" s="45"/>
      <c r="C38" s="46"/>
      <c r="D38" s="59"/>
      <c r="E38" s="31"/>
      <c r="F38" s="31"/>
      <c r="G38" s="31"/>
      <c r="H38" s="31"/>
      <c r="I38" s="10" t="s">
        <v>18</v>
      </c>
      <c r="J38" s="21" t="s">
        <v>42</v>
      </c>
      <c r="K38" s="22" t="s">
        <v>568</v>
      </c>
      <c r="L38" s="23"/>
      <c r="M38" s="21"/>
      <c r="N38" s="21"/>
      <c r="O38" s="22"/>
      <c r="P38" s="25"/>
      <c r="Q38" s="25"/>
      <c r="R38" s="25"/>
      <c r="S38" s="25"/>
      <c r="T38" s="25"/>
      <c r="U38" s="25"/>
      <c r="V38" s="25"/>
      <c r="W38" s="13"/>
      <c r="Z38" s="162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</sheetData>
  <mergeCells count="50">
    <mergeCell ref="A3:C4"/>
    <mergeCell ref="A5:A6"/>
    <mergeCell ref="B5:B6"/>
    <mergeCell ref="C5:C6"/>
    <mergeCell ref="K5:K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D11:H11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A17:C18"/>
    <mergeCell ref="D18:D20"/>
    <mergeCell ref="E18:E20"/>
    <mergeCell ref="F18:F20"/>
    <mergeCell ref="Q18:Y18"/>
    <mergeCell ref="N19:N20"/>
    <mergeCell ref="O19:O20"/>
    <mergeCell ref="P19:P20"/>
    <mergeCell ref="Q19:S19"/>
    <mergeCell ref="D33:H33"/>
    <mergeCell ref="Z18:Z20"/>
    <mergeCell ref="A19:A20"/>
    <mergeCell ref="B19:B20"/>
    <mergeCell ref="C19:C20"/>
    <mergeCell ref="G19:G20"/>
    <mergeCell ref="H19:H20"/>
    <mergeCell ref="J19:J20"/>
    <mergeCell ref="K19:K20"/>
    <mergeCell ref="L19:L20"/>
    <mergeCell ref="T19:V19"/>
    <mergeCell ref="W19:Y19"/>
    <mergeCell ref="M19:M20"/>
    <mergeCell ref="G18:H18"/>
    <mergeCell ref="I18:I20"/>
    <mergeCell ref="M18:P18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5"/>
  <sheetViews>
    <sheetView topLeftCell="A3" zoomScale="75" zoomScaleNormal="75" workbookViewId="0">
      <selection activeCell="D1" sqref="D1:Z35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</cols>
  <sheetData>
    <row r="1" spans="1:42" ht="15.75" customHeight="1" x14ac:dyDescent="0.25">
      <c r="Z1" s="65" t="s">
        <v>113</v>
      </c>
    </row>
    <row r="2" spans="1:42" ht="24.75" customHeight="1" x14ac:dyDescent="0.25">
      <c r="A2" s="5"/>
      <c r="D2" s="63" t="s">
        <v>44</v>
      </c>
      <c r="E2" s="64" t="s">
        <v>123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42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</row>
    <row r="4" spans="1:42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</row>
    <row r="5" spans="1:42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</row>
    <row r="6" spans="1:42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</row>
    <row r="7" spans="1:42" s="28" customFormat="1" ht="25.5" customHeight="1" x14ac:dyDescent="0.25">
      <c r="A7" s="433">
        <v>3612</v>
      </c>
      <c r="B7" s="49">
        <v>6121</v>
      </c>
      <c r="C7" s="50"/>
      <c r="D7" s="94" t="s">
        <v>254</v>
      </c>
      <c r="E7" s="32" t="s">
        <v>255</v>
      </c>
      <c r="F7" s="33" t="s">
        <v>255</v>
      </c>
      <c r="G7" s="33">
        <v>2017</v>
      </c>
      <c r="H7" s="34">
        <v>2018</v>
      </c>
      <c r="I7" s="80">
        <v>27800</v>
      </c>
      <c r="J7" s="79">
        <v>0</v>
      </c>
      <c r="K7" s="126">
        <v>10800</v>
      </c>
      <c r="L7" s="249">
        <v>17000</v>
      </c>
      <c r="M7" s="435">
        <v>0</v>
      </c>
      <c r="N7" s="252">
        <v>14000</v>
      </c>
      <c r="O7" s="98">
        <v>0</v>
      </c>
      <c r="P7" s="126">
        <v>3000</v>
      </c>
      <c r="Q7" s="225">
        <v>0</v>
      </c>
      <c r="R7" s="98">
        <v>0</v>
      </c>
      <c r="S7" s="126">
        <v>0</v>
      </c>
      <c r="T7" s="225">
        <v>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29" customFormat="1" ht="25.5" customHeight="1" x14ac:dyDescent="0.25">
      <c r="A8" s="40">
        <v>2212</v>
      </c>
      <c r="B8" s="41">
        <v>6121</v>
      </c>
      <c r="C8" s="51"/>
      <c r="D8" s="184" t="s">
        <v>256</v>
      </c>
      <c r="E8" s="35" t="s">
        <v>255</v>
      </c>
      <c r="F8" s="36" t="s">
        <v>255</v>
      </c>
      <c r="G8" s="36">
        <v>2017</v>
      </c>
      <c r="H8" s="37">
        <v>2018</v>
      </c>
      <c r="I8" s="87">
        <f t="shared" ref="I8:I10" si="0">J8+K8+L8+SUM(Q8:Z8)</f>
        <v>2050</v>
      </c>
      <c r="J8" s="86">
        <v>0</v>
      </c>
      <c r="K8" s="97">
        <v>50</v>
      </c>
      <c r="L8" s="250">
        <v>2000</v>
      </c>
      <c r="M8" s="281">
        <v>0</v>
      </c>
      <c r="N8" s="254">
        <v>1800</v>
      </c>
      <c r="O8" s="88">
        <v>0</v>
      </c>
      <c r="P8" s="97">
        <v>200</v>
      </c>
      <c r="Q8" s="226">
        <v>0</v>
      </c>
      <c r="R8" s="88">
        <v>0</v>
      </c>
      <c r="S8" s="97">
        <v>0</v>
      </c>
      <c r="T8" s="226">
        <v>0</v>
      </c>
      <c r="U8" s="88">
        <v>0</v>
      </c>
      <c r="V8" s="97">
        <v>0</v>
      </c>
      <c r="W8" s="226">
        <v>0</v>
      </c>
      <c r="X8" s="88">
        <v>0</v>
      </c>
      <c r="Y8" s="97">
        <v>0</v>
      </c>
      <c r="Z8" s="87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29" customFormat="1" ht="30.75" customHeight="1" x14ac:dyDescent="0.25">
      <c r="A9" s="40">
        <v>3539</v>
      </c>
      <c r="B9" s="41">
        <v>6121</v>
      </c>
      <c r="C9" s="51"/>
      <c r="D9" s="96" t="s">
        <v>257</v>
      </c>
      <c r="E9" s="35" t="s">
        <v>255</v>
      </c>
      <c r="F9" s="36" t="s">
        <v>255</v>
      </c>
      <c r="G9" s="36">
        <v>2017</v>
      </c>
      <c r="H9" s="37">
        <v>2018</v>
      </c>
      <c r="I9" s="87">
        <v>2050</v>
      </c>
      <c r="J9" s="86">
        <v>0</v>
      </c>
      <c r="K9" s="97">
        <v>50</v>
      </c>
      <c r="L9" s="250">
        <v>2000</v>
      </c>
      <c r="M9" s="281">
        <v>0</v>
      </c>
      <c r="N9" s="254">
        <v>1800</v>
      </c>
      <c r="O9" s="88">
        <v>0</v>
      </c>
      <c r="P9" s="97">
        <v>200</v>
      </c>
      <c r="Q9" s="226">
        <v>0</v>
      </c>
      <c r="R9" s="88">
        <v>0</v>
      </c>
      <c r="S9" s="97">
        <v>0</v>
      </c>
      <c r="T9" s="226">
        <v>0</v>
      </c>
      <c r="U9" s="88">
        <v>0</v>
      </c>
      <c r="V9" s="97">
        <v>0</v>
      </c>
      <c r="W9" s="226">
        <v>0</v>
      </c>
      <c r="X9" s="88">
        <v>0</v>
      </c>
      <c r="Y9" s="97">
        <v>0</v>
      </c>
      <c r="Z9" s="87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29" customFormat="1" ht="25.5" customHeight="1" thickBot="1" x14ac:dyDescent="0.3">
      <c r="A10" s="40">
        <v>3113</v>
      </c>
      <c r="B10" s="41">
        <v>6121</v>
      </c>
      <c r="C10" s="51"/>
      <c r="D10" s="434" t="s">
        <v>258</v>
      </c>
      <c r="E10" s="161" t="s">
        <v>255</v>
      </c>
      <c r="F10" s="153" t="s">
        <v>255</v>
      </c>
      <c r="G10" s="153">
        <v>2017</v>
      </c>
      <c r="H10" s="154">
        <v>2018</v>
      </c>
      <c r="I10" s="330">
        <f t="shared" si="0"/>
        <v>1850</v>
      </c>
      <c r="J10" s="320">
        <v>0</v>
      </c>
      <c r="K10" s="324">
        <v>50</v>
      </c>
      <c r="L10" s="319">
        <v>1800</v>
      </c>
      <c r="M10" s="436">
        <v>0</v>
      </c>
      <c r="N10" s="322">
        <v>1600</v>
      </c>
      <c r="O10" s="323">
        <v>0</v>
      </c>
      <c r="P10" s="324">
        <v>200</v>
      </c>
      <c r="Q10" s="227">
        <v>0</v>
      </c>
      <c r="R10" s="323">
        <v>0</v>
      </c>
      <c r="S10" s="324">
        <v>0</v>
      </c>
      <c r="T10" s="227">
        <v>0</v>
      </c>
      <c r="U10" s="323">
        <v>0</v>
      </c>
      <c r="V10" s="324">
        <v>0</v>
      </c>
      <c r="W10" s="227">
        <v>0</v>
      </c>
      <c r="X10" s="323">
        <v>0</v>
      </c>
      <c r="Y10" s="324">
        <v>0</v>
      </c>
      <c r="Z10" s="330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30" customFormat="1" ht="23.1" customHeight="1" thickBot="1" x14ac:dyDescent="0.3">
      <c r="A11" s="42"/>
      <c r="B11" s="43"/>
      <c r="C11" s="52"/>
      <c r="D11" s="923" t="s">
        <v>1</v>
      </c>
      <c r="E11" s="924"/>
      <c r="F11" s="924"/>
      <c r="G11" s="924"/>
      <c r="H11" s="925"/>
      <c r="I11" s="192">
        <f t="shared" ref="I11:Z11" si="1">SUM(I7:I10)</f>
        <v>33750</v>
      </c>
      <c r="J11" s="349">
        <f t="shared" si="1"/>
        <v>0</v>
      </c>
      <c r="K11" s="248">
        <f t="shared" si="1"/>
        <v>10950</v>
      </c>
      <c r="L11" s="368">
        <f t="shared" si="1"/>
        <v>22800</v>
      </c>
      <c r="M11" s="368">
        <f t="shared" si="1"/>
        <v>0</v>
      </c>
      <c r="N11" s="351">
        <f t="shared" si="1"/>
        <v>19200</v>
      </c>
      <c r="O11" s="353">
        <f t="shared" si="1"/>
        <v>0</v>
      </c>
      <c r="P11" s="248">
        <f t="shared" si="1"/>
        <v>3600</v>
      </c>
      <c r="Q11" s="851">
        <f t="shared" si="1"/>
        <v>0</v>
      </c>
      <c r="R11" s="352">
        <f t="shared" si="1"/>
        <v>0</v>
      </c>
      <c r="S11" s="248">
        <f t="shared" si="1"/>
        <v>0</v>
      </c>
      <c r="T11" s="851">
        <f t="shared" si="1"/>
        <v>0</v>
      </c>
      <c r="U11" s="353">
        <f t="shared" si="1"/>
        <v>0</v>
      </c>
      <c r="V11" s="248">
        <f t="shared" si="1"/>
        <v>0</v>
      </c>
      <c r="W11" s="851">
        <f t="shared" si="1"/>
        <v>0</v>
      </c>
      <c r="X11" s="353">
        <f t="shared" si="1"/>
        <v>0</v>
      </c>
      <c r="Y11" s="248">
        <f t="shared" si="1"/>
        <v>0</v>
      </c>
      <c r="Z11" s="214">
        <f t="shared" si="1"/>
        <v>0</v>
      </c>
      <c r="AA11" s="91"/>
    </row>
    <row r="12" spans="1:42" s="175" customFormat="1" ht="23.1" customHeight="1" x14ac:dyDescent="0.25">
      <c r="A12" s="47"/>
      <c r="B12" s="47"/>
      <c r="C12" s="47"/>
      <c r="D12" s="171"/>
      <c r="E12" s="171"/>
      <c r="F12" s="171"/>
      <c r="G12" s="171"/>
      <c r="H12" s="171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76"/>
    </row>
    <row r="13" spans="1:42" ht="13.15" customHeight="1" x14ac:dyDescent="0.2"/>
    <row r="14" spans="1:42" ht="24.75" customHeight="1" x14ac:dyDescent="0.25">
      <c r="A14" s="5"/>
      <c r="D14" s="63" t="s">
        <v>44</v>
      </c>
      <c r="E14" s="64" t="s">
        <v>52</v>
      </c>
      <c r="F14" s="65"/>
      <c r="G14" s="65"/>
      <c r="H14" s="65"/>
      <c r="I14" s="65"/>
      <c r="J14" s="65"/>
      <c r="K14" s="65"/>
      <c r="L14" s="65"/>
      <c r="M14" s="14"/>
      <c r="N14" s="14"/>
      <c r="O14" s="14"/>
      <c r="P14" s="1"/>
      <c r="Z14" s="4" t="s">
        <v>26</v>
      </c>
    </row>
    <row r="15" spans="1:42" ht="15" customHeight="1" thickBot="1" x14ac:dyDescent="0.25">
      <c r="A15" s="892" t="s">
        <v>112</v>
      </c>
      <c r="B15" s="893"/>
      <c r="C15" s="894"/>
      <c r="I15" s="6" t="s">
        <v>2</v>
      </c>
      <c r="J15" s="6" t="s">
        <v>3</v>
      </c>
      <c r="K15" s="6" t="s">
        <v>4</v>
      </c>
      <c r="L15" s="6" t="s">
        <v>5</v>
      </c>
      <c r="M15" s="6" t="s">
        <v>6</v>
      </c>
      <c r="N15" s="6" t="s">
        <v>7</v>
      </c>
      <c r="O15" s="7" t="s">
        <v>118</v>
      </c>
      <c r="P15" s="7" t="s">
        <v>8</v>
      </c>
      <c r="Q15" s="7" t="s">
        <v>9</v>
      </c>
      <c r="R15" s="7" t="s">
        <v>10</v>
      </c>
      <c r="S15" s="7" t="s">
        <v>119</v>
      </c>
      <c r="T15" s="7" t="s">
        <v>11</v>
      </c>
      <c r="U15" s="7" t="s">
        <v>14</v>
      </c>
      <c r="V15" s="7" t="s">
        <v>19</v>
      </c>
      <c r="W15" s="7" t="s">
        <v>120</v>
      </c>
      <c r="X15" s="6" t="s">
        <v>30</v>
      </c>
      <c r="Y15" s="6" t="s">
        <v>31</v>
      </c>
      <c r="Z15" s="6" t="s">
        <v>32</v>
      </c>
    </row>
    <row r="16" spans="1:42" ht="15.75" customHeight="1" thickBot="1" x14ac:dyDescent="0.25">
      <c r="A16" s="895"/>
      <c r="B16" s="896"/>
      <c r="C16" s="897"/>
      <c r="D16" s="911" t="s">
        <v>0</v>
      </c>
      <c r="E16" s="929" t="s">
        <v>34</v>
      </c>
      <c r="F16" s="932" t="s">
        <v>35</v>
      </c>
      <c r="G16" s="935" t="s">
        <v>36</v>
      </c>
      <c r="H16" s="936"/>
      <c r="I16" s="908" t="s">
        <v>27</v>
      </c>
      <c r="J16" s="27" t="s">
        <v>33</v>
      </c>
      <c r="K16" s="27" t="s">
        <v>13</v>
      </c>
      <c r="L16" s="263" t="s">
        <v>12</v>
      </c>
      <c r="M16" s="916" t="s">
        <v>126</v>
      </c>
      <c r="N16" s="917"/>
      <c r="O16" s="917"/>
      <c r="P16" s="918"/>
      <c r="Q16" s="878" t="s">
        <v>127</v>
      </c>
      <c r="R16" s="879"/>
      <c r="S16" s="879"/>
      <c r="T16" s="879"/>
      <c r="U16" s="879"/>
      <c r="V16" s="879"/>
      <c r="W16" s="879"/>
      <c r="X16" s="879"/>
      <c r="Y16" s="879"/>
      <c r="Z16" s="868" t="s">
        <v>135</v>
      </c>
    </row>
    <row r="17" spans="1:42" ht="15.75" customHeight="1" x14ac:dyDescent="0.2">
      <c r="A17" s="898" t="s">
        <v>39</v>
      </c>
      <c r="B17" s="900" t="s">
        <v>40</v>
      </c>
      <c r="C17" s="902" t="s">
        <v>41</v>
      </c>
      <c r="D17" s="912"/>
      <c r="E17" s="930"/>
      <c r="F17" s="933"/>
      <c r="G17" s="937" t="s">
        <v>37</v>
      </c>
      <c r="H17" s="914" t="s">
        <v>38</v>
      </c>
      <c r="I17" s="909"/>
      <c r="J17" s="904" t="s">
        <v>131</v>
      </c>
      <c r="K17" s="904" t="s">
        <v>133</v>
      </c>
      <c r="L17" s="927" t="s">
        <v>134</v>
      </c>
      <c r="M17" s="939" t="s">
        <v>125</v>
      </c>
      <c r="N17" s="921" t="s">
        <v>43</v>
      </c>
      <c r="O17" s="883" t="s">
        <v>21</v>
      </c>
      <c r="P17" s="885" t="s">
        <v>22</v>
      </c>
      <c r="Q17" s="875" t="s">
        <v>114</v>
      </c>
      <c r="R17" s="876"/>
      <c r="S17" s="880"/>
      <c r="T17" s="875" t="s">
        <v>117</v>
      </c>
      <c r="U17" s="876"/>
      <c r="V17" s="877"/>
      <c r="W17" s="876" t="s">
        <v>128</v>
      </c>
      <c r="X17" s="876"/>
      <c r="Y17" s="940"/>
      <c r="Z17" s="906"/>
    </row>
    <row r="18" spans="1:42" ht="39" customHeight="1" thickBot="1" x14ac:dyDescent="0.25">
      <c r="A18" s="899"/>
      <c r="B18" s="901"/>
      <c r="C18" s="903"/>
      <c r="D18" s="913"/>
      <c r="E18" s="931"/>
      <c r="F18" s="934"/>
      <c r="G18" s="938"/>
      <c r="H18" s="915"/>
      <c r="I18" s="910"/>
      <c r="J18" s="905"/>
      <c r="K18" s="905"/>
      <c r="L18" s="928"/>
      <c r="M18" s="920"/>
      <c r="N18" s="922"/>
      <c r="O18" s="884"/>
      <c r="P18" s="886"/>
      <c r="Q18" s="539" t="s">
        <v>20</v>
      </c>
      <c r="R18" s="26" t="s">
        <v>28</v>
      </c>
      <c r="S18" s="15" t="s">
        <v>29</v>
      </c>
      <c r="T18" s="537" t="s">
        <v>20</v>
      </c>
      <c r="U18" s="26" t="s">
        <v>28</v>
      </c>
      <c r="V18" s="15" t="s">
        <v>29</v>
      </c>
      <c r="W18" s="537" t="s">
        <v>20</v>
      </c>
      <c r="X18" s="26" t="s">
        <v>28</v>
      </c>
      <c r="Y18" s="15" t="s">
        <v>29</v>
      </c>
      <c r="Z18" s="907"/>
    </row>
    <row r="19" spans="1:42" s="397" customFormat="1" ht="25.5" customHeight="1" x14ac:dyDescent="0.25">
      <c r="A19" s="48">
        <v>5512</v>
      </c>
      <c r="B19" s="49"/>
      <c r="C19" s="50"/>
      <c r="D19" s="94" t="s">
        <v>259</v>
      </c>
      <c r="E19" s="32" t="s">
        <v>260</v>
      </c>
      <c r="F19" s="33" t="s">
        <v>260</v>
      </c>
      <c r="G19" s="33">
        <v>2018</v>
      </c>
      <c r="H19" s="34">
        <v>2019</v>
      </c>
      <c r="I19" s="85">
        <f t="shared" ref="I19:I29" si="2">J19+K19+L19+SUM(Q19:Z19)</f>
        <v>25970</v>
      </c>
      <c r="J19" s="79">
        <v>970</v>
      </c>
      <c r="K19" s="126">
        <v>0</v>
      </c>
      <c r="L19" s="331">
        <f t="shared" ref="L19:L29" si="3">M19+N19+O19+P19</f>
        <v>25000</v>
      </c>
      <c r="M19" s="251">
        <v>0</v>
      </c>
      <c r="N19" s="252">
        <v>18000</v>
      </c>
      <c r="O19" s="98">
        <v>7000</v>
      </c>
      <c r="P19" s="126">
        <v>0</v>
      </c>
      <c r="Q19" s="225">
        <v>0</v>
      </c>
      <c r="R19" s="98">
        <v>0</v>
      </c>
      <c r="S19" s="126">
        <v>0</v>
      </c>
      <c r="T19" s="225">
        <v>0</v>
      </c>
      <c r="U19" s="98">
        <v>0</v>
      </c>
      <c r="V19" s="126">
        <v>0</v>
      </c>
      <c r="W19" s="225">
        <v>0</v>
      </c>
      <c r="X19" s="98">
        <v>0</v>
      </c>
      <c r="Y19" s="126">
        <v>0</v>
      </c>
      <c r="Z19" s="80">
        <v>0</v>
      </c>
      <c r="AA19" s="91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398" customFormat="1" ht="25.5" customHeight="1" x14ac:dyDescent="0.25">
      <c r="A20" s="40">
        <v>3412</v>
      </c>
      <c r="B20" s="41"/>
      <c r="C20" s="51"/>
      <c r="D20" s="438" t="s">
        <v>261</v>
      </c>
      <c r="E20" s="35" t="s">
        <v>260</v>
      </c>
      <c r="F20" s="36" t="s">
        <v>260</v>
      </c>
      <c r="G20" s="36">
        <v>2017</v>
      </c>
      <c r="H20" s="37">
        <v>2018</v>
      </c>
      <c r="I20" s="85">
        <f t="shared" si="2"/>
        <v>1500</v>
      </c>
      <c r="J20" s="86">
        <v>0</v>
      </c>
      <c r="K20" s="97">
        <v>0</v>
      </c>
      <c r="L20" s="250">
        <f t="shared" si="3"/>
        <v>1500</v>
      </c>
      <c r="M20" s="253">
        <v>0</v>
      </c>
      <c r="N20" s="254">
        <v>450</v>
      </c>
      <c r="O20" s="88">
        <v>900</v>
      </c>
      <c r="P20" s="97">
        <v>150</v>
      </c>
      <c r="Q20" s="226">
        <v>0</v>
      </c>
      <c r="R20" s="88">
        <v>0</v>
      </c>
      <c r="S20" s="97">
        <v>0</v>
      </c>
      <c r="T20" s="226">
        <v>0</v>
      </c>
      <c r="U20" s="88">
        <v>0</v>
      </c>
      <c r="V20" s="97">
        <v>0</v>
      </c>
      <c r="W20" s="226">
        <v>0</v>
      </c>
      <c r="X20" s="88">
        <v>0</v>
      </c>
      <c r="Y20" s="97">
        <v>0</v>
      </c>
      <c r="Z20" s="87">
        <v>0</v>
      </c>
      <c r="AA20" s="91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398" customFormat="1" ht="25.5" customHeight="1" x14ac:dyDescent="0.25">
      <c r="A21" s="40">
        <v>3412</v>
      </c>
      <c r="B21" s="41"/>
      <c r="C21" s="51"/>
      <c r="D21" s="439" t="s">
        <v>262</v>
      </c>
      <c r="E21" s="35" t="s">
        <v>260</v>
      </c>
      <c r="F21" s="36" t="s">
        <v>260</v>
      </c>
      <c r="G21" s="36">
        <v>2017</v>
      </c>
      <c r="H21" s="37">
        <v>2018</v>
      </c>
      <c r="I21" s="85">
        <f t="shared" si="2"/>
        <v>16000</v>
      </c>
      <c r="J21" s="86">
        <v>0</v>
      </c>
      <c r="K21" s="97">
        <v>1000</v>
      </c>
      <c r="L21" s="250">
        <f t="shared" si="3"/>
        <v>15000</v>
      </c>
      <c r="M21" s="253">
        <v>0</v>
      </c>
      <c r="N21" s="254">
        <v>15000</v>
      </c>
      <c r="O21" s="88">
        <v>0</v>
      </c>
      <c r="P21" s="97">
        <v>0</v>
      </c>
      <c r="Q21" s="226">
        <v>0</v>
      </c>
      <c r="R21" s="88">
        <v>0</v>
      </c>
      <c r="S21" s="97">
        <v>0</v>
      </c>
      <c r="T21" s="226">
        <v>0</v>
      </c>
      <c r="U21" s="88">
        <v>0</v>
      </c>
      <c r="V21" s="97">
        <v>0</v>
      </c>
      <c r="W21" s="226">
        <v>0</v>
      </c>
      <c r="X21" s="88">
        <v>0</v>
      </c>
      <c r="Y21" s="97">
        <v>0</v>
      </c>
      <c r="Z21" s="87">
        <v>0</v>
      </c>
      <c r="AA21" s="9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398" customFormat="1" ht="25.5" customHeight="1" x14ac:dyDescent="0.25">
      <c r="A22" s="40">
        <v>2219</v>
      </c>
      <c r="B22" s="41"/>
      <c r="C22" s="51"/>
      <c r="D22" s="219" t="s">
        <v>263</v>
      </c>
      <c r="E22" s="35" t="s">
        <v>260</v>
      </c>
      <c r="F22" s="36" t="s">
        <v>260</v>
      </c>
      <c r="G22" s="36">
        <v>2016</v>
      </c>
      <c r="H22" s="37">
        <v>2018</v>
      </c>
      <c r="I22" s="85">
        <f t="shared" si="2"/>
        <v>6578</v>
      </c>
      <c r="J22" s="86">
        <v>78</v>
      </c>
      <c r="K22" s="97">
        <v>0</v>
      </c>
      <c r="L22" s="250">
        <f t="shared" si="3"/>
        <v>6500</v>
      </c>
      <c r="M22" s="253">
        <v>0</v>
      </c>
      <c r="N22" s="254">
        <v>5850</v>
      </c>
      <c r="O22" s="88">
        <v>0</v>
      </c>
      <c r="P22" s="97">
        <v>650</v>
      </c>
      <c r="Q22" s="226">
        <v>0</v>
      </c>
      <c r="R22" s="88">
        <v>0</v>
      </c>
      <c r="S22" s="97">
        <v>0</v>
      </c>
      <c r="T22" s="226">
        <v>0</v>
      </c>
      <c r="U22" s="88">
        <v>0</v>
      </c>
      <c r="V22" s="97">
        <v>0</v>
      </c>
      <c r="W22" s="226">
        <v>0</v>
      </c>
      <c r="X22" s="88">
        <v>0</v>
      </c>
      <c r="Y22" s="97">
        <v>0</v>
      </c>
      <c r="Z22" s="87">
        <v>0</v>
      </c>
      <c r="AA22" s="91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98" customFormat="1" ht="25.5" customHeight="1" x14ac:dyDescent="0.25">
      <c r="A23" s="40">
        <v>2117</v>
      </c>
      <c r="B23" s="41"/>
      <c r="C23" s="51"/>
      <c r="D23" s="219" t="s">
        <v>264</v>
      </c>
      <c r="E23" s="35" t="s">
        <v>260</v>
      </c>
      <c r="F23" s="36" t="s">
        <v>260</v>
      </c>
      <c r="G23" s="36">
        <v>2018</v>
      </c>
      <c r="H23" s="37">
        <v>2018</v>
      </c>
      <c r="I23" s="85">
        <f t="shared" si="2"/>
        <v>2000</v>
      </c>
      <c r="J23" s="86">
        <v>0</v>
      </c>
      <c r="K23" s="97">
        <v>0</v>
      </c>
      <c r="L23" s="250">
        <f t="shared" si="3"/>
        <v>2000</v>
      </c>
      <c r="M23" s="253">
        <v>0</v>
      </c>
      <c r="N23" s="254">
        <v>2000</v>
      </c>
      <c r="O23" s="88">
        <v>0</v>
      </c>
      <c r="P23" s="97">
        <v>0</v>
      </c>
      <c r="Q23" s="226">
        <v>0</v>
      </c>
      <c r="R23" s="88">
        <v>0</v>
      </c>
      <c r="S23" s="97">
        <v>0</v>
      </c>
      <c r="T23" s="226">
        <v>0</v>
      </c>
      <c r="U23" s="88">
        <v>0</v>
      </c>
      <c r="V23" s="97">
        <v>0</v>
      </c>
      <c r="W23" s="226">
        <v>0</v>
      </c>
      <c r="X23" s="88">
        <v>0</v>
      </c>
      <c r="Y23" s="97">
        <v>0</v>
      </c>
      <c r="Z23" s="87">
        <v>0</v>
      </c>
      <c r="AA23" s="91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98" customFormat="1" ht="25.5" customHeight="1" x14ac:dyDescent="0.25">
      <c r="A24" s="40">
        <v>2321</v>
      </c>
      <c r="B24" s="41"/>
      <c r="C24" s="51"/>
      <c r="D24" s="172" t="s">
        <v>265</v>
      </c>
      <c r="E24" s="35" t="s">
        <v>260</v>
      </c>
      <c r="F24" s="36" t="s">
        <v>260</v>
      </c>
      <c r="G24" s="36">
        <v>2018</v>
      </c>
      <c r="H24" s="37">
        <v>2018</v>
      </c>
      <c r="I24" s="85">
        <f t="shared" si="2"/>
        <v>20000</v>
      </c>
      <c r="J24" s="86">
        <v>0</v>
      </c>
      <c r="K24" s="97">
        <v>0</v>
      </c>
      <c r="L24" s="250">
        <f t="shared" si="3"/>
        <v>20000</v>
      </c>
      <c r="M24" s="253">
        <v>0</v>
      </c>
      <c r="N24" s="254">
        <v>20000</v>
      </c>
      <c r="O24" s="88">
        <v>0</v>
      </c>
      <c r="P24" s="97">
        <v>0</v>
      </c>
      <c r="Q24" s="226">
        <v>0</v>
      </c>
      <c r="R24" s="88">
        <v>0</v>
      </c>
      <c r="S24" s="97">
        <v>0</v>
      </c>
      <c r="T24" s="226">
        <v>0</v>
      </c>
      <c r="U24" s="88">
        <v>0</v>
      </c>
      <c r="V24" s="97">
        <v>0</v>
      </c>
      <c r="W24" s="226">
        <v>0</v>
      </c>
      <c r="X24" s="88">
        <v>0</v>
      </c>
      <c r="Y24" s="97">
        <v>0</v>
      </c>
      <c r="Z24" s="87">
        <v>0</v>
      </c>
      <c r="AA24" s="91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398" customFormat="1" ht="25.5" customHeight="1" x14ac:dyDescent="0.25">
      <c r="A25" s="40">
        <v>3639</v>
      </c>
      <c r="B25" s="41"/>
      <c r="C25" s="51"/>
      <c r="D25" s="101" t="s">
        <v>266</v>
      </c>
      <c r="E25" s="35" t="s">
        <v>260</v>
      </c>
      <c r="F25" s="36" t="s">
        <v>260</v>
      </c>
      <c r="G25" s="36">
        <v>2017</v>
      </c>
      <c r="H25" s="37">
        <v>2018</v>
      </c>
      <c r="I25" s="85">
        <f t="shared" si="2"/>
        <v>8050</v>
      </c>
      <c r="J25" s="86">
        <v>0</v>
      </c>
      <c r="K25" s="97">
        <v>550</v>
      </c>
      <c r="L25" s="250">
        <f t="shared" si="3"/>
        <v>7500</v>
      </c>
      <c r="M25" s="253">
        <v>0</v>
      </c>
      <c r="N25" s="254">
        <v>7500</v>
      </c>
      <c r="O25" s="88">
        <v>0</v>
      </c>
      <c r="P25" s="97">
        <v>0</v>
      </c>
      <c r="Q25" s="226">
        <v>0</v>
      </c>
      <c r="R25" s="88">
        <v>0</v>
      </c>
      <c r="S25" s="97">
        <v>0</v>
      </c>
      <c r="T25" s="226">
        <v>0</v>
      </c>
      <c r="U25" s="88">
        <v>0</v>
      </c>
      <c r="V25" s="97">
        <v>0</v>
      </c>
      <c r="W25" s="226">
        <v>0</v>
      </c>
      <c r="X25" s="88">
        <v>0</v>
      </c>
      <c r="Y25" s="97">
        <v>0</v>
      </c>
      <c r="Z25" s="87">
        <v>0</v>
      </c>
      <c r="AA25" s="91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398" customFormat="1" ht="25.5" customHeight="1" x14ac:dyDescent="0.25">
      <c r="A26" s="40">
        <v>6171</v>
      </c>
      <c r="B26" s="41"/>
      <c r="C26" s="51"/>
      <c r="D26" s="172" t="s">
        <v>267</v>
      </c>
      <c r="E26" s="35" t="s">
        <v>260</v>
      </c>
      <c r="F26" s="36" t="s">
        <v>260</v>
      </c>
      <c r="G26" s="36">
        <v>2018</v>
      </c>
      <c r="H26" s="37">
        <v>2018</v>
      </c>
      <c r="I26" s="85">
        <f t="shared" si="2"/>
        <v>3000</v>
      </c>
      <c r="J26" s="86">
        <v>0</v>
      </c>
      <c r="K26" s="97">
        <v>0</v>
      </c>
      <c r="L26" s="250">
        <f t="shared" si="3"/>
        <v>3000</v>
      </c>
      <c r="M26" s="253">
        <v>0</v>
      </c>
      <c r="N26" s="254">
        <v>3000</v>
      </c>
      <c r="O26" s="88">
        <v>0</v>
      </c>
      <c r="P26" s="97">
        <v>0</v>
      </c>
      <c r="Q26" s="226">
        <v>0</v>
      </c>
      <c r="R26" s="88">
        <v>0</v>
      </c>
      <c r="S26" s="97">
        <v>0</v>
      </c>
      <c r="T26" s="226">
        <v>0</v>
      </c>
      <c r="U26" s="88">
        <v>0</v>
      </c>
      <c r="V26" s="97">
        <v>0</v>
      </c>
      <c r="W26" s="226">
        <v>0</v>
      </c>
      <c r="X26" s="88">
        <v>0</v>
      </c>
      <c r="Y26" s="97">
        <v>0</v>
      </c>
      <c r="Z26" s="87">
        <v>0</v>
      </c>
      <c r="AA26" s="91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398" customFormat="1" ht="25.5" customHeight="1" x14ac:dyDescent="0.25">
      <c r="A27" s="40">
        <v>3412</v>
      </c>
      <c r="B27" s="41"/>
      <c r="C27" s="51"/>
      <c r="D27" s="101" t="s">
        <v>268</v>
      </c>
      <c r="E27" s="35" t="s">
        <v>260</v>
      </c>
      <c r="F27" s="36" t="s">
        <v>260</v>
      </c>
      <c r="G27" s="36">
        <v>2018</v>
      </c>
      <c r="H27" s="37">
        <v>2018</v>
      </c>
      <c r="I27" s="85">
        <f t="shared" si="2"/>
        <v>1500</v>
      </c>
      <c r="J27" s="86">
        <v>0</v>
      </c>
      <c r="K27" s="97">
        <v>0</v>
      </c>
      <c r="L27" s="250">
        <f t="shared" si="3"/>
        <v>1500</v>
      </c>
      <c r="M27" s="253">
        <v>0</v>
      </c>
      <c r="N27" s="254">
        <v>1500</v>
      </c>
      <c r="O27" s="88">
        <v>0</v>
      </c>
      <c r="P27" s="97">
        <v>0</v>
      </c>
      <c r="Q27" s="226">
        <v>0</v>
      </c>
      <c r="R27" s="88">
        <v>0</v>
      </c>
      <c r="S27" s="97">
        <v>0</v>
      </c>
      <c r="T27" s="226">
        <v>0</v>
      </c>
      <c r="U27" s="88">
        <v>0</v>
      </c>
      <c r="V27" s="97">
        <v>0</v>
      </c>
      <c r="W27" s="226">
        <v>0</v>
      </c>
      <c r="X27" s="88">
        <v>0</v>
      </c>
      <c r="Y27" s="97">
        <v>0</v>
      </c>
      <c r="Z27" s="87">
        <v>0</v>
      </c>
      <c r="AA27" s="91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398" customFormat="1" ht="25.5" customHeight="1" x14ac:dyDescent="0.25">
      <c r="A28" s="40">
        <v>2219</v>
      </c>
      <c r="B28" s="41"/>
      <c r="C28" s="51"/>
      <c r="D28" s="172" t="s">
        <v>269</v>
      </c>
      <c r="E28" s="35" t="s">
        <v>260</v>
      </c>
      <c r="F28" s="36" t="s">
        <v>260</v>
      </c>
      <c r="G28" s="36">
        <v>2018</v>
      </c>
      <c r="H28" s="37">
        <v>2018</v>
      </c>
      <c r="I28" s="85">
        <f t="shared" si="2"/>
        <v>500</v>
      </c>
      <c r="J28" s="86">
        <v>0</v>
      </c>
      <c r="K28" s="97">
        <v>0</v>
      </c>
      <c r="L28" s="250">
        <f t="shared" si="3"/>
        <v>500</v>
      </c>
      <c r="M28" s="253">
        <v>0</v>
      </c>
      <c r="N28" s="254">
        <v>500</v>
      </c>
      <c r="O28" s="88">
        <v>0</v>
      </c>
      <c r="P28" s="97">
        <v>0</v>
      </c>
      <c r="Q28" s="226">
        <v>0</v>
      </c>
      <c r="R28" s="88">
        <v>0</v>
      </c>
      <c r="S28" s="97">
        <v>0</v>
      </c>
      <c r="T28" s="226">
        <v>0</v>
      </c>
      <c r="U28" s="88">
        <v>0</v>
      </c>
      <c r="V28" s="97">
        <v>0</v>
      </c>
      <c r="W28" s="226">
        <v>0</v>
      </c>
      <c r="X28" s="88">
        <v>0</v>
      </c>
      <c r="Y28" s="97">
        <v>0</v>
      </c>
      <c r="Z28" s="87">
        <v>0</v>
      </c>
      <c r="AA28" s="91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398" customFormat="1" ht="25.5" customHeight="1" thickBot="1" x14ac:dyDescent="0.3">
      <c r="A29" s="40">
        <v>2212</v>
      </c>
      <c r="B29" s="41"/>
      <c r="C29" s="51"/>
      <c r="D29" s="437" t="s">
        <v>270</v>
      </c>
      <c r="E29" s="161" t="s">
        <v>260</v>
      </c>
      <c r="F29" s="153" t="s">
        <v>260</v>
      </c>
      <c r="G29" s="153">
        <v>2018</v>
      </c>
      <c r="H29" s="154">
        <v>2018</v>
      </c>
      <c r="I29" s="85">
        <f t="shared" si="2"/>
        <v>2000</v>
      </c>
      <c r="J29" s="86">
        <v>0</v>
      </c>
      <c r="K29" s="97">
        <v>0</v>
      </c>
      <c r="L29" s="250">
        <f t="shared" si="3"/>
        <v>2000</v>
      </c>
      <c r="M29" s="253">
        <v>0</v>
      </c>
      <c r="N29" s="254">
        <v>2000</v>
      </c>
      <c r="O29" s="88">
        <v>0</v>
      </c>
      <c r="P29" s="97">
        <v>0</v>
      </c>
      <c r="Q29" s="226">
        <v>0</v>
      </c>
      <c r="R29" s="88">
        <v>0</v>
      </c>
      <c r="S29" s="97">
        <v>0</v>
      </c>
      <c r="T29" s="226">
        <v>0</v>
      </c>
      <c r="U29" s="88">
        <v>0</v>
      </c>
      <c r="V29" s="97">
        <v>0</v>
      </c>
      <c r="W29" s="226">
        <v>0</v>
      </c>
      <c r="X29" s="88">
        <v>0</v>
      </c>
      <c r="Y29" s="97">
        <v>0</v>
      </c>
      <c r="Z29" s="87">
        <v>0</v>
      </c>
      <c r="AA29" s="91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30" customFormat="1" ht="23.1" customHeight="1" thickBot="1" x14ac:dyDescent="0.3">
      <c r="A30" s="42"/>
      <c r="B30" s="43"/>
      <c r="C30" s="52"/>
      <c r="D30" s="984" t="s">
        <v>1</v>
      </c>
      <c r="E30" s="924"/>
      <c r="F30" s="924"/>
      <c r="G30" s="924"/>
      <c r="H30" s="925"/>
      <c r="I30" s="71">
        <f t="shared" ref="I30:Z30" si="4">SUM(I19:I29)</f>
        <v>87098</v>
      </c>
      <c r="J30" s="72">
        <f t="shared" si="4"/>
        <v>1048</v>
      </c>
      <c r="K30" s="73">
        <f t="shared" si="4"/>
        <v>1550</v>
      </c>
      <c r="L30" s="260">
        <f t="shared" si="4"/>
        <v>84500</v>
      </c>
      <c r="M30" s="261">
        <f t="shared" si="4"/>
        <v>0</v>
      </c>
      <c r="N30" s="262">
        <f t="shared" si="4"/>
        <v>75800</v>
      </c>
      <c r="O30" s="74">
        <f t="shared" si="4"/>
        <v>7900</v>
      </c>
      <c r="P30" s="73">
        <f t="shared" si="4"/>
        <v>800</v>
      </c>
      <c r="Q30" s="857">
        <f t="shared" si="4"/>
        <v>0</v>
      </c>
      <c r="R30" s="75">
        <f t="shared" si="4"/>
        <v>0</v>
      </c>
      <c r="S30" s="73">
        <f t="shared" si="4"/>
        <v>0</v>
      </c>
      <c r="T30" s="857">
        <f t="shared" si="4"/>
        <v>0</v>
      </c>
      <c r="U30" s="74">
        <f t="shared" si="4"/>
        <v>0</v>
      </c>
      <c r="V30" s="73">
        <f t="shared" si="4"/>
        <v>0</v>
      </c>
      <c r="W30" s="857">
        <f t="shared" si="4"/>
        <v>0</v>
      </c>
      <c r="X30" s="74">
        <f t="shared" si="4"/>
        <v>0</v>
      </c>
      <c r="Y30" s="73">
        <f t="shared" si="4"/>
        <v>0</v>
      </c>
      <c r="Z30" s="76">
        <f t="shared" si="4"/>
        <v>0</v>
      </c>
      <c r="AA30" s="91"/>
    </row>
    <row r="31" spans="1:42" s="30" customFormat="1" ht="7.5" customHeight="1" thickBot="1" x14ac:dyDescent="0.3">
      <c r="A31" s="47"/>
      <c r="B31" s="47"/>
      <c r="C31" s="47"/>
      <c r="D31" s="53"/>
      <c r="E31" s="53"/>
      <c r="F31" s="53"/>
      <c r="G31" s="53"/>
      <c r="H31" s="53"/>
      <c r="I31" s="61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62"/>
      <c r="X31" s="62"/>
      <c r="Y31" s="62"/>
      <c r="Z31" s="62"/>
    </row>
    <row r="32" spans="1:42" s="3" customFormat="1" ht="15.95" customHeight="1" x14ac:dyDescent="0.25">
      <c r="A32" s="47"/>
      <c r="B32" s="47"/>
      <c r="C32" s="47"/>
      <c r="D32" s="24" t="s">
        <v>23</v>
      </c>
      <c r="E32" s="55"/>
      <c r="F32" s="55"/>
      <c r="G32" s="55"/>
      <c r="H32" s="55"/>
      <c r="I32" s="9" t="s">
        <v>15</v>
      </c>
      <c r="J32" s="60" t="s">
        <v>42</v>
      </c>
      <c r="K32" s="16" t="s">
        <v>24</v>
      </c>
      <c r="L32" s="16"/>
      <c r="M32" s="16" t="s">
        <v>122</v>
      </c>
      <c r="N32" s="60"/>
      <c r="O32" s="18"/>
      <c r="P32" s="18"/>
      <c r="Q32" s="18"/>
      <c r="R32" s="18"/>
      <c r="S32" s="18"/>
      <c r="T32" s="18"/>
      <c r="U32" s="18"/>
      <c r="V32" s="18"/>
      <c r="W32" s="179"/>
      <c r="X32" s="174"/>
      <c r="Y32" s="180"/>
      <c r="Z32" s="16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3" customFormat="1" ht="15.95" customHeight="1" x14ac:dyDescent="0.25">
      <c r="A33" s="181"/>
      <c r="B33" s="181"/>
      <c r="C33" s="181"/>
      <c r="D33" s="12"/>
      <c r="E33" s="56"/>
      <c r="F33" s="56"/>
      <c r="G33" s="56"/>
      <c r="H33" s="56"/>
      <c r="I33" s="11" t="s">
        <v>16</v>
      </c>
      <c r="J33" s="19" t="s">
        <v>42</v>
      </c>
      <c r="K33" s="17" t="s">
        <v>25</v>
      </c>
      <c r="L33" s="17"/>
      <c r="M33" s="17" t="s">
        <v>121</v>
      </c>
      <c r="N33" s="19"/>
      <c r="O33" s="20"/>
      <c r="P33" s="20"/>
      <c r="Q33" s="20"/>
      <c r="R33" s="20"/>
      <c r="S33" s="20"/>
      <c r="T33" s="20"/>
      <c r="U33" s="20"/>
      <c r="V33" s="20"/>
      <c r="W33" s="182"/>
      <c r="X33" s="180"/>
      <c r="Y33" s="180"/>
      <c r="Z33" s="162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2" customFormat="1" ht="15.95" customHeight="1" x14ac:dyDescent="0.25">
      <c r="A34" s="44"/>
      <c r="B34" s="45"/>
      <c r="C34" s="46"/>
      <c r="D34" s="57"/>
      <c r="E34" s="38"/>
      <c r="F34" s="38"/>
      <c r="G34" s="38"/>
      <c r="H34" s="38"/>
      <c r="I34" s="11" t="s">
        <v>17</v>
      </c>
      <c r="J34" s="19" t="s">
        <v>42</v>
      </c>
      <c r="K34" s="20" t="s">
        <v>567</v>
      </c>
      <c r="L34" s="17"/>
      <c r="M34" s="19"/>
      <c r="N34" s="19"/>
      <c r="O34" s="20"/>
      <c r="P34" s="56"/>
      <c r="Q34" s="56"/>
      <c r="R34" s="56"/>
      <c r="S34" s="56"/>
      <c r="T34" s="56"/>
      <c r="U34" s="56"/>
      <c r="V34" s="56"/>
      <c r="W34" s="58"/>
      <c r="X34" s="8"/>
      <c r="Z34" s="162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2" customFormat="1" ht="15.95" customHeight="1" thickBot="1" x14ac:dyDescent="0.3">
      <c r="A35" s="3"/>
      <c r="B35" s="45"/>
      <c r="C35" s="46"/>
      <c r="D35" s="59"/>
      <c r="E35" s="31"/>
      <c r="F35" s="31"/>
      <c r="G35" s="31"/>
      <c r="H35" s="31"/>
      <c r="I35" s="10" t="s">
        <v>18</v>
      </c>
      <c r="J35" s="21" t="s">
        <v>42</v>
      </c>
      <c r="K35" s="22" t="s">
        <v>568</v>
      </c>
      <c r="L35" s="23"/>
      <c r="M35" s="21"/>
      <c r="N35" s="21"/>
      <c r="O35" s="22"/>
      <c r="P35" s="25"/>
      <c r="Q35" s="25"/>
      <c r="R35" s="25"/>
      <c r="S35" s="25"/>
      <c r="T35" s="25"/>
      <c r="U35" s="25"/>
      <c r="V35" s="25"/>
      <c r="W35" s="13"/>
      <c r="Z35" s="162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</sheetData>
  <mergeCells count="50">
    <mergeCell ref="A3:C4"/>
    <mergeCell ref="A5:A6"/>
    <mergeCell ref="B5:B6"/>
    <mergeCell ref="C5:C6"/>
    <mergeCell ref="K5:K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D11:H11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A15:C16"/>
    <mergeCell ref="D16:D18"/>
    <mergeCell ref="E16:E18"/>
    <mergeCell ref="F16:F18"/>
    <mergeCell ref="Q16:Y16"/>
    <mergeCell ref="N17:N18"/>
    <mergeCell ref="O17:O18"/>
    <mergeCell ref="P17:P18"/>
    <mergeCell ref="Q17:S17"/>
    <mergeCell ref="D30:H30"/>
    <mergeCell ref="Z16:Z18"/>
    <mergeCell ref="A17:A18"/>
    <mergeCell ref="B17:B18"/>
    <mergeCell ref="C17:C18"/>
    <mergeCell ref="G17:G18"/>
    <mergeCell ref="H17:H18"/>
    <mergeCell ref="J17:J18"/>
    <mergeCell ref="K17:K18"/>
    <mergeCell ref="L17:L18"/>
    <mergeCell ref="T17:V17"/>
    <mergeCell ref="W17:Y17"/>
    <mergeCell ref="M17:M18"/>
    <mergeCell ref="G16:H16"/>
    <mergeCell ref="I16:I18"/>
    <mergeCell ref="M16:P16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4"/>
  <sheetViews>
    <sheetView topLeftCell="A22" zoomScale="75" zoomScaleNormal="75" workbookViewId="0">
      <selection activeCell="D1" sqref="D1:Z54"/>
    </sheetView>
  </sheetViews>
  <sheetFormatPr defaultRowHeight="12.75" x14ac:dyDescent="0.2"/>
  <cols>
    <col min="1" max="3" width="6.7109375" customWidth="1"/>
    <col min="4" max="4" width="46.7109375" customWidth="1"/>
    <col min="5" max="6" width="4.28515625" customWidth="1"/>
    <col min="7" max="8" width="4.85546875" customWidth="1"/>
    <col min="9" max="9" width="13.5703125" customWidth="1"/>
    <col min="10" max="26" width="10.7109375" customWidth="1"/>
    <col min="27" max="68" width="9.140625" style="106"/>
  </cols>
  <sheetData>
    <row r="1" spans="1:68" ht="15.75" customHeight="1" x14ac:dyDescent="0.25">
      <c r="Z1" s="65" t="s">
        <v>110</v>
      </c>
    </row>
    <row r="2" spans="1:68" ht="24.75" customHeight="1" x14ac:dyDescent="0.25">
      <c r="A2" s="5"/>
      <c r="D2" s="63" t="s">
        <v>44</v>
      </c>
      <c r="E2" s="64" t="s">
        <v>53</v>
      </c>
      <c r="F2" s="65"/>
      <c r="G2" s="65"/>
      <c r="H2" s="65"/>
      <c r="I2" s="65"/>
      <c r="J2" s="65"/>
      <c r="K2" s="65"/>
      <c r="L2" s="65"/>
      <c r="M2" s="14"/>
      <c r="N2" s="14"/>
      <c r="O2" s="14"/>
      <c r="P2" s="1"/>
      <c r="Z2" s="4" t="s">
        <v>26</v>
      </c>
    </row>
    <row r="3" spans="1:68" ht="15" customHeight="1" thickBot="1" x14ac:dyDescent="0.25">
      <c r="A3" s="892" t="s">
        <v>112</v>
      </c>
      <c r="B3" s="893"/>
      <c r="C3" s="894"/>
      <c r="I3" s="6" t="s">
        <v>2</v>
      </c>
      <c r="J3" s="6" t="s">
        <v>3</v>
      </c>
      <c r="K3" s="6" t="s">
        <v>4</v>
      </c>
      <c r="L3" s="6" t="s">
        <v>5</v>
      </c>
      <c r="M3" s="6" t="s">
        <v>6</v>
      </c>
      <c r="N3" s="6" t="s">
        <v>7</v>
      </c>
      <c r="O3" s="7" t="s">
        <v>118</v>
      </c>
      <c r="P3" s="7" t="s">
        <v>8</v>
      </c>
      <c r="Q3" s="7" t="s">
        <v>9</v>
      </c>
      <c r="R3" s="7" t="s">
        <v>10</v>
      </c>
      <c r="S3" s="7" t="s">
        <v>119</v>
      </c>
      <c r="T3" s="7" t="s">
        <v>11</v>
      </c>
      <c r="U3" s="7" t="s">
        <v>14</v>
      </c>
      <c r="V3" s="7" t="s">
        <v>19</v>
      </c>
      <c r="W3" s="7" t="s">
        <v>120</v>
      </c>
      <c r="X3" s="6" t="s">
        <v>30</v>
      </c>
      <c r="Y3" s="6" t="s">
        <v>31</v>
      </c>
      <c r="Z3" s="6" t="s">
        <v>32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  <row r="4" spans="1:68" ht="15.75" customHeight="1" thickBot="1" x14ac:dyDescent="0.25">
      <c r="A4" s="895"/>
      <c r="B4" s="896"/>
      <c r="C4" s="897"/>
      <c r="D4" s="911" t="s">
        <v>0</v>
      </c>
      <c r="E4" s="929" t="s">
        <v>34</v>
      </c>
      <c r="F4" s="932" t="s">
        <v>35</v>
      </c>
      <c r="G4" s="935" t="s">
        <v>36</v>
      </c>
      <c r="H4" s="936"/>
      <c r="I4" s="908" t="s">
        <v>27</v>
      </c>
      <c r="J4" s="27" t="s">
        <v>33</v>
      </c>
      <c r="K4" s="27" t="s">
        <v>13</v>
      </c>
      <c r="L4" s="263" t="s">
        <v>12</v>
      </c>
      <c r="M4" s="916" t="s">
        <v>126</v>
      </c>
      <c r="N4" s="917"/>
      <c r="O4" s="917"/>
      <c r="P4" s="918"/>
      <c r="Q4" s="878" t="s">
        <v>127</v>
      </c>
      <c r="R4" s="879"/>
      <c r="S4" s="879"/>
      <c r="T4" s="879"/>
      <c r="U4" s="879"/>
      <c r="V4" s="879"/>
      <c r="W4" s="879"/>
      <c r="X4" s="879"/>
      <c r="Y4" s="879"/>
      <c r="Z4" s="868" t="s">
        <v>135</v>
      </c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</row>
    <row r="5" spans="1:68" ht="15.75" customHeight="1" x14ac:dyDescent="0.2">
      <c r="A5" s="898" t="s">
        <v>39</v>
      </c>
      <c r="B5" s="900" t="s">
        <v>40</v>
      </c>
      <c r="C5" s="902" t="s">
        <v>41</v>
      </c>
      <c r="D5" s="912"/>
      <c r="E5" s="930"/>
      <c r="F5" s="933"/>
      <c r="G5" s="937" t="s">
        <v>37</v>
      </c>
      <c r="H5" s="914" t="s">
        <v>38</v>
      </c>
      <c r="I5" s="909"/>
      <c r="J5" s="904" t="s">
        <v>131</v>
      </c>
      <c r="K5" s="904" t="s">
        <v>133</v>
      </c>
      <c r="L5" s="927" t="s">
        <v>134</v>
      </c>
      <c r="M5" s="939" t="s">
        <v>125</v>
      </c>
      <c r="N5" s="921" t="s">
        <v>43</v>
      </c>
      <c r="O5" s="883" t="s">
        <v>21</v>
      </c>
      <c r="P5" s="885" t="s">
        <v>22</v>
      </c>
      <c r="Q5" s="875" t="s">
        <v>114</v>
      </c>
      <c r="R5" s="876"/>
      <c r="S5" s="880"/>
      <c r="T5" s="875" t="s">
        <v>117</v>
      </c>
      <c r="U5" s="876"/>
      <c r="V5" s="877"/>
      <c r="W5" s="876" t="s">
        <v>128</v>
      </c>
      <c r="X5" s="876"/>
      <c r="Y5" s="926"/>
      <c r="Z5" s="906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1:68" ht="39" customHeight="1" thickBot="1" x14ac:dyDescent="0.25">
      <c r="A6" s="899"/>
      <c r="B6" s="901"/>
      <c r="C6" s="903"/>
      <c r="D6" s="913"/>
      <c r="E6" s="930"/>
      <c r="F6" s="933"/>
      <c r="G6" s="979"/>
      <c r="H6" s="980"/>
      <c r="I6" s="910"/>
      <c r="J6" s="905"/>
      <c r="K6" s="905"/>
      <c r="L6" s="928"/>
      <c r="M6" s="920"/>
      <c r="N6" s="922"/>
      <c r="O6" s="884"/>
      <c r="P6" s="886"/>
      <c r="Q6" s="539" t="s">
        <v>20</v>
      </c>
      <c r="R6" s="26" t="s">
        <v>28</v>
      </c>
      <c r="S6" s="15" t="s">
        <v>29</v>
      </c>
      <c r="T6" s="537" t="s">
        <v>20</v>
      </c>
      <c r="U6" s="26" t="s">
        <v>28</v>
      </c>
      <c r="V6" s="15" t="s">
        <v>29</v>
      </c>
      <c r="W6" s="537" t="s">
        <v>20</v>
      </c>
      <c r="X6" s="26" t="s">
        <v>28</v>
      </c>
      <c r="Y6" s="15" t="s">
        <v>29</v>
      </c>
      <c r="Z6" s="907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s="28" customFormat="1" ht="30.75" customHeight="1" x14ac:dyDescent="0.25">
      <c r="A7" s="48"/>
      <c r="B7" s="49"/>
      <c r="C7" s="50"/>
      <c r="D7" s="329" t="s">
        <v>436</v>
      </c>
      <c r="E7" s="32" t="s">
        <v>437</v>
      </c>
      <c r="F7" s="33" t="s">
        <v>437</v>
      </c>
      <c r="G7" s="33">
        <v>2018</v>
      </c>
      <c r="H7" s="34">
        <v>2018</v>
      </c>
      <c r="I7" s="77">
        <f>J7+K7+L7+SUM(Q7:Z7)</f>
        <v>25000</v>
      </c>
      <c r="J7" s="79">
        <v>0</v>
      </c>
      <c r="K7" s="126">
        <v>0</v>
      </c>
      <c r="L7" s="249">
        <f>SUM(M7:P7)</f>
        <v>25000</v>
      </c>
      <c r="M7" s="251">
        <v>0</v>
      </c>
      <c r="N7" s="252">
        <v>17500</v>
      </c>
      <c r="O7" s="98">
        <v>0</v>
      </c>
      <c r="P7" s="99">
        <v>7500</v>
      </c>
      <c r="Q7" s="225">
        <v>0</v>
      </c>
      <c r="R7" s="98">
        <v>0</v>
      </c>
      <c r="S7" s="126">
        <v>0</v>
      </c>
      <c r="T7" s="225">
        <v>0</v>
      </c>
      <c r="U7" s="98">
        <v>0</v>
      </c>
      <c r="V7" s="126">
        <v>0</v>
      </c>
      <c r="W7" s="225">
        <v>0</v>
      </c>
      <c r="X7" s="98">
        <v>0</v>
      </c>
      <c r="Y7" s="126">
        <v>0</v>
      </c>
      <c r="Z7" s="80">
        <v>0</v>
      </c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68" s="29" customFormat="1" ht="27" customHeight="1" x14ac:dyDescent="0.25">
      <c r="A8" s="40"/>
      <c r="B8" s="41"/>
      <c r="C8" s="51"/>
      <c r="D8" s="311" t="s">
        <v>438</v>
      </c>
      <c r="E8" s="35" t="s">
        <v>437</v>
      </c>
      <c r="F8" s="36" t="s">
        <v>437</v>
      </c>
      <c r="G8" s="36">
        <v>2018</v>
      </c>
      <c r="H8" s="152">
        <v>2018</v>
      </c>
      <c r="I8" s="90">
        <f t="shared" ref="I8:I31" si="0">J8+K8+L8+SUM(Q8:Z8)</f>
        <v>120000</v>
      </c>
      <c r="J8" s="86">
        <v>0</v>
      </c>
      <c r="K8" s="97">
        <v>0</v>
      </c>
      <c r="L8" s="250">
        <f t="shared" ref="L8:L31" si="1">M8+N8+O8+P8</f>
        <v>120000</v>
      </c>
      <c r="M8" s="253">
        <v>0</v>
      </c>
      <c r="N8" s="257">
        <v>0</v>
      </c>
      <c r="O8" s="81">
        <v>0</v>
      </c>
      <c r="P8" s="93">
        <v>120000</v>
      </c>
      <c r="Q8" s="340">
        <v>0</v>
      </c>
      <c r="R8" s="81">
        <v>0</v>
      </c>
      <c r="S8" s="156">
        <v>0</v>
      </c>
      <c r="T8" s="340">
        <v>0</v>
      </c>
      <c r="U8" s="81">
        <v>0</v>
      </c>
      <c r="V8" s="156">
        <v>0</v>
      </c>
      <c r="W8" s="340">
        <v>0</v>
      </c>
      <c r="X8" s="81">
        <v>0</v>
      </c>
      <c r="Y8" s="156">
        <v>0</v>
      </c>
      <c r="Z8" s="83">
        <v>0</v>
      </c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68" s="29" customFormat="1" ht="30.95" customHeight="1" x14ac:dyDescent="0.25">
      <c r="A9" s="40"/>
      <c r="B9" s="41"/>
      <c r="C9" s="51"/>
      <c r="D9" s="312" t="s">
        <v>439</v>
      </c>
      <c r="E9" s="35" t="s">
        <v>437</v>
      </c>
      <c r="F9" s="36" t="s">
        <v>437</v>
      </c>
      <c r="G9" s="36">
        <v>2018</v>
      </c>
      <c r="H9" s="152">
        <v>2018</v>
      </c>
      <c r="I9" s="85">
        <f t="shared" si="0"/>
        <v>8500</v>
      </c>
      <c r="J9" s="86">
        <v>0</v>
      </c>
      <c r="K9" s="97">
        <v>0</v>
      </c>
      <c r="L9" s="250">
        <f t="shared" si="1"/>
        <v>8500</v>
      </c>
      <c r="M9" s="253">
        <v>0</v>
      </c>
      <c r="N9" s="254">
        <v>0</v>
      </c>
      <c r="O9" s="88">
        <v>4000</v>
      </c>
      <c r="P9" s="78">
        <v>4500</v>
      </c>
      <c r="Q9" s="226">
        <v>0</v>
      </c>
      <c r="R9" s="81">
        <v>0</v>
      </c>
      <c r="S9" s="97">
        <v>0</v>
      </c>
      <c r="T9" s="340">
        <v>0</v>
      </c>
      <c r="U9" s="81">
        <v>0</v>
      </c>
      <c r="V9" s="156">
        <v>0</v>
      </c>
      <c r="W9" s="340">
        <v>0</v>
      </c>
      <c r="X9" s="81">
        <v>0</v>
      </c>
      <c r="Y9" s="156">
        <v>0</v>
      </c>
      <c r="Z9" s="83">
        <v>0</v>
      </c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68" s="29" customFormat="1" ht="30.95" customHeight="1" x14ac:dyDescent="0.25">
      <c r="A10" s="40"/>
      <c r="B10" s="41"/>
      <c r="C10" s="51"/>
      <c r="D10" s="311" t="s">
        <v>440</v>
      </c>
      <c r="E10" s="35" t="s">
        <v>437</v>
      </c>
      <c r="F10" s="36" t="s">
        <v>437</v>
      </c>
      <c r="G10" s="36">
        <v>2018</v>
      </c>
      <c r="H10" s="152">
        <v>2018</v>
      </c>
      <c r="I10" s="85">
        <f t="shared" si="0"/>
        <v>6000</v>
      </c>
      <c r="J10" s="86">
        <v>0</v>
      </c>
      <c r="K10" s="97">
        <v>0</v>
      </c>
      <c r="L10" s="250">
        <f t="shared" si="1"/>
        <v>6000</v>
      </c>
      <c r="M10" s="253">
        <v>0</v>
      </c>
      <c r="N10" s="254">
        <v>4200</v>
      </c>
      <c r="O10" s="88">
        <v>0</v>
      </c>
      <c r="P10" s="78">
        <v>1800</v>
      </c>
      <c r="Q10" s="226">
        <v>0</v>
      </c>
      <c r="R10" s="81">
        <v>0</v>
      </c>
      <c r="S10" s="97">
        <v>0</v>
      </c>
      <c r="T10" s="340">
        <v>0</v>
      </c>
      <c r="U10" s="81">
        <v>0</v>
      </c>
      <c r="V10" s="156">
        <v>0</v>
      </c>
      <c r="W10" s="340">
        <v>0</v>
      </c>
      <c r="X10" s="81">
        <v>0</v>
      </c>
      <c r="Y10" s="156">
        <v>0</v>
      </c>
      <c r="Z10" s="83">
        <v>0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68" s="29" customFormat="1" ht="30.95" customHeight="1" x14ac:dyDescent="0.25">
      <c r="A11" s="40"/>
      <c r="B11" s="41"/>
      <c r="C11" s="51"/>
      <c r="D11" s="312" t="s">
        <v>441</v>
      </c>
      <c r="E11" s="35" t="s">
        <v>437</v>
      </c>
      <c r="F11" s="36" t="s">
        <v>437</v>
      </c>
      <c r="G11" s="36">
        <v>2018</v>
      </c>
      <c r="H11" s="152">
        <v>2019</v>
      </c>
      <c r="I11" s="85">
        <f t="shared" si="0"/>
        <v>6200</v>
      </c>
      <c r="J11" s="86">
        <v>0</v>
      </c>
      <c r="K11" s="97">
        <v>0</v>
      </c>
      <c r="L11" s="250">
        <f t="shared" si="1"/>
        <v>200</v>
      </c>
      <c r="M11" s="253">
        <v>0</v>
      </c>
      <c r="N11" s="254">
        <v>0</v>
      </c>
      <c r="O11" s="88">
        <v>0</v>
      </c>
      <c r="P11" s="78">
        <v>200</v>
      </c>
      <c r="Q11" s="226">
        <v>4200</v>
      </c>
      <c r="R11" s="81">
        <v>0</v>
      </c>
      <c r="S11" s="97">
        <v>1800</v>
      </c>
      <c r="T11" s="340">
        <v>0</v>
      </c>
      <c r="U11" s="81">
        <v>0</v>
      </c>
      <c r="V11" s="156">
        <v>0</v>
      </c>
      <c r="W11" s="340">
        <v>0</v>
      </c>
      <c r="X11" s="81">
        <v>0</v>
      </c>
      <c r="Y11" s="156">
        <v>0</v>
      </c>
      <c r="Z11" s="83">
        <v>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68" s="29" customFormat="1" ht="30.95" customHeight="1" x14ac:dyDescent="0.25">
      <c r="A12" s="40"/>
      <c r="B12" s="41"/>
      <c r="C12" s="51"/>
      <c r="D12" s="311" t="s">
        <v>442</v>
      </c>
      <c r="E12" s="35" t="s">
        <v>437</v>
      </c>
      <c r="F12" s="36" t="s">
        <v>437</v>
      </c>
      <c r="G12" s="36">
        <v>2018</v>
      </c>
      <c r="H12" s="152">
        <v>2020</v>
      </c>
      <c r="I12" s="85">
        <f t="shared" si="0"/>
        <v>18000</v>
      </c>
      <c r="J12" s="86">
        <v>0</v>
      </c>
      <c r="K12" s="97">
        <v>0</v>
      </c>
      <c r="L12" s="250">
        <f t="shared" si="1"/>
        <v>1000</v>
      </c>
      <c r="M12" s="253">
        <v>0</v>
      </c>
      <c r="N12" s="254">
        <v>0</v>
      </c>
      <c r="O12" s="88">
        <v>0</v>
      </c>
      <c r="P12" s="78">
        <v>1000</v>
      </c>
      <c r="Q12" s="226">
        <v>0</v>
      </c>
      <c r="R12" s="81">
        <v>0</v>
      </c>
      <c r="S12" s="97">
        <v>0</v>
      </c>
      <c r="T12" s="226">
        <v>11900</v>
      </c>
      <c r="U12" s="81">
        <v>0</v>
      </c>
      <c r="V12" s="97">
        <v>5100</v>
      </c>
      <c r="W12" s="340">
        <v>0</v>
      </c>
      <c r="X12" s="81">
        <v>0</v>
      </c>
      <c r="Y12" s="156">
        <v>0</v>
      </c>
      <c r="Z12" s="83"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68" s="29" customFormat="1" ht="30.95" customHeight="1" x14ac:dyDescent="0.25">
      <c r="A13" s="40"/>
      <c r="B13" s="41"/>
      <c r="C13" s="51"/>
      <c r="D13" s="561" t="s">
        <v>443</v>
      </c>
      <c r="E13" s="35" t="s">
        <v>437</v>
      </c>
      <c r="F13" s="36" t="s">
        <v>437</v>
      </c>
      <c r="G13" s="36">
        <v>2018</v>
      </c>
      <c r="H13" s="152">
        <v>2019</v>
      </c>
      <c r="I13" s="85">
        <f t="shared" si="0"/>
        <v>8200</v>
      </c>
      <c r="J13" s="86">
        <v>0</v>
      </c>
      <c r="K13" s="97">
        <v>0</v>
      </c>
      <c r="L13" s="250">
        <f t="shared" si="1"/>
        <v>400</v>
      </c>
      <c r="M13" s="253">
        <v>0</v>
      </c>
      <c r="N13" s="254">
        <v>0</v>
      </c>
      <c r="O13" s="88">
        <v>0</v>
      </c>
      <c r="P13" s="78">
        <v>400</v>
      </c>
      <c r="Q13" s="226">
        <v>5460</v>
      </c>
      <c r="R13" s="81">
        <v>0</v>
      </c>
      <c r="S13" s="97">
        <v>2340</v>
      </c>
      <c r="T13" s="226">
        <v>0</v>
      </c>
      <c r="U13" s="81">
        <v>0</v>
      </c>
      <c r="V13" s="97">
        <v>0</v>
      </c>
      <c r="W13" s="340">
        <v>0</v>
      </c>
      <c r="X13" s="81">
        <v>0</v>
      </c>
      <c r="Y13" s="156">
        <v>0</v>
      </c>
      <c r="Z13" s="83"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68" s="29" customFormat="1" ht="30.95" customHeight="1" x14ac:dyDescent="0.25">
      <c r="A14" s="40"/>
      <c r="B14" s="41"/>
      <c r="C14" s="51"/>
      <c r="D14" s="313" t="s">
        <v>444</v>
      </c>
      <c r="E14" s="35" t="s">
        <v>437</v>
      </c>
      <c r="F14" s="36" t="s">
        <v>437</v>
      </c>
      <c r="G14" s="36">
        <v>2018</v>
      </c>
      <c r="H14" s="152">
        <v>2018</v>
      </c>
      <c r="I14" s="85">
        <f t="shared" si="0"/>
        <v>2800</v>
      </c>
      <c r="J14" s="86">
        <v>0</v>
      </c>
      <c r="K14" s="97">
        <v>0</v>
      </c>
      <c r="L14" s="250">
        <f t="shared" si="1"/>
        <v>2800</v>
      </c>
      <c r="M14" s="253">
        <v>0</v>
      </c>
      <c r="N14" s="254">
        <v>1960</v>
      </c>
      <c r="O14" s="88">
        <v>0</v>
      </c>
      <c r="P14" s="78">
        <v>840</v>
      </c>
      <c r="Q14" s="226">
        <v>0</v>
      </c>
      <c r="R14" s="81">
        <v>0</v>
      </c>
      <c r="S14" s="97">
        <v>0</v>
      </c>
      <c r="T14" s="226">
        <v>0</v>
      </c>
      <c r="U14" s="81">
        <v>0</v>
      </c>
      <c r="V14" s="97">
        <v>0</v>
      </c>
      <c r="W14" s="340">
        <v>0</v>
      </c>
      <c r="X14" s="81">
        <v>0</v>
      </c>
      <c r="Y14" s="156">
        <v>0</v>
      </c>
      <c r="Z14" s="83"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68" s="29" customFormat="1" ht="30.95" customHeight="1" x14ac:dyDescent="0.25">
      <c r="A15" s="40"/>
      <c r="B15" s="41"/>
      <c r="C15" s="51"/>
      <c r="D15" s="313" t="s">
        <v>445</v>
      </c>
      <c r="E15" s="35" t="s">
        <v>437</v>
      </c>
      <c r="F15" s="36" t="s">
        <v>437</v>
      </c>
      <c r="G15" s="36">
        <v>2018</v>
      </c>
      <c r="H15" s="152">
        <v>2019</v>
      </c>
      <c r="I15" s="85">
        <f t="shared" si="0"/>
        <v>5700</v>
      </c>
      <c r="J15" s="86">
        <v>0</v>
      </c>
      <c r="K15" s="97">
        <v>0</v>
      </c>
      <c r="L15" s="250">
        <f t="shared" si="1"/>
        <v>1000</v>
      </c>
      <c r="M15" s="253">
        <v>0</v>
      </c>
      <c r="N15" s="254">
        <v>0</v>
      </c>
      <c r="O15" s="88">
        <v>0</v>
      </c>
      <c r="P15" s="78">
        <v>1000</v>
      </c>
      <c r="Q15" s="226">
        <v>3290</v>
      </c>
      <c r="R15" s="81">
        <v>0</v>
      </c>
      <c r="S15" s="97">
        <v>1410</v>
      </c>
      <c r="T15" s="226">
        <v>0</v>
      </c>
      <c r="U15" s="81">
        <v>0</v>
      </c>
      <c r="V15" s="97">
        <v>0</v>
      </c>
      <c r="W15" s="340">
        <v>0</v>
      </c>
      <c r="X15" s="81">
        <v>0</v>
      </c>
      <c r="Y15" s="156">
        <v>0</v>
      </c>
      <c r="Z15" s="83">
        <v>0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68" s="29" customFormat="1" ht="26.25" customHeight="1" x14ac:dyDescent="0.25">
      <c r="A16" s="40"/>
      <c r="B16" s="41"/>
      <c r="C16" s="51"/>
      <c r="D16" s="312" t="s">
        <v>446</v>
      </c>
      <c r="E16" s="35" t="s">
        <v>437</v>
      </c>
      <c r="F16" s="36" t="s">
        <v>437</v>
      </c>
      <c r="G16" s="36">
        <v>2020</v>
      </c>
      <c r="H16" s="152">
        <v>2021</v>
      </c>
      <c r="I16" s="85">
        <f t="shared" si="0"/>
        <v>10000</v>
      </c>
      <c r="J16" s="86">
        <v>0</v>
      </c>
      <c r="K16" s="97">
        <v>0</v>
      </c>
      <c r="L16" s="250">
        <f t="shared" si="1"/>
        <v>0</v>
      </c>
      <c r="M16" s="253">
        <v>0</v>
      </c>
      <c r="N16" s="254">
        <v>0</v>
      </c>
      <c r="O16" s="88">
        <v>0</v>
      </c>
      <c r="P16" s="78">
        <v>0</v>
      </c>
      <c r="Q16" s="226">
        <v>0</v>
      </c>
      <c r="R16" s="81">
        <v>0</v>
      </c>
      <c r="S16" s="97">
        <v>0</v>
      </c>
      <c r="T16" s="226">
        <v>3500</v>
      </c>
      <c r="U16" s="81">
        <v>0</v>
      </c>
      <c r="V16" s="97">
        <v>1500</v>
      </c>
      <c r="W16" s="226">
        <v>3500</v>
      </c>
      <c r="X16" s="81">
        <v>0</v>
      </c>
      <c r="Y16" s="97">
        <v>1500</v>
      </c>
      <c r="Z16" s="83"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68" s="29" customFormat="1" ht="30.75" customHeight="1" x14ac:dyDescent="0.25">
      <c r="A17" s="40"/>
      <c r="B17" s="41"/>
      <c r="C17" s="51"/>
      <c r="D17" s="312" t="s">
        <v>447</v>
      </c>
      <c r="E17" s="35" t="s">
        <v>437</v>
      </c>
      <c r="F17" s="36" t="s">
        <v>437</v>
      </c>
      <c r="G17" s="36">
        <v>2018</v>
      </c>
      <c r="H17" s="152">
        <v>2019</v>
      </c>
      <c r="I17" s="85">
        <f t="shared" si="0"/>
        <v>6000</v>
      </c>
      <c r="J17" s="86">
        <v>0</v>
      </c>
      <c r="K17" s="97">
        <v>0</v>
      </c>
      <c r="L17" s="250">
        <f t="shared" si="1"/>
        <v>400</v>
      </c>
      <c r="M17" s="253">
        <v>0</v>
      </c>
      <c r="N17" s="254">
        <v>0</v>
      </c>
      <c r="O17" s="88">
        <v>0</v>
      </c>
      <c r="P17" s="78">
        <v>400</v>
      </c>
      <c r="Q17" s="226">
        <v>3920</v>
      </c>
      <c r="R17" s="81">
        <v>0</v>
      </c>
      <c r="S17" s="97">
        <v>1680</v>
      </c>
      <c r="T17" s="226">
        <v>0</v>
      </c>
      <c r="U17" s="81">
        <v>0</v>
      </c>
      <c r="V17" s="97">
        <v>0</v>
      </c>
      <c r="W17" s="226">
        <v>0</v>
      </c>
      <c r="X17" s="81">
        <v>0</v>
      </c>
      <c r="Y17" s="97">
        <v>0</v>
      </c>
      <c r="Z17" s="83">
        <v>0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68" s="29" customFormat="1" ht="27" customHeight="1" x14ac:dyDescent="0.25">
      <c r="A18" s="40"/>
      <c r="B18" s="41"/>
      <c r="C18" s="51"/>
      <c r="D18" s="312" t="s">
        <v>448</v>
      </c>
      <c r="E18" s="35" t="s">
        <v>437</v>
      </c>
      <c r="F18" s="36" t="s">
        <v>437</v>
      </c>
      <c r="G18" s="36">
        <v>2018</v>
      </c>
      <c r="H18" s="152">
        <v>2018</v>
      </c>
      <c r="I18" s="85">
        <f t="shared" si="0"/>
        <v>4500</v>
      </c>
      <c r="J18" s="86">
        <v>0</v>
      </c>
      <c r="K18" s="97">
        <v>0</v>
      </c>
      <c r="L18" s="250">
        <f t="shared" si="1"/>
        <v>4500</v>
      </c>
      <c r="M18" s="253">
        <v>0</v>
      </c>
      <c r="N18" s="254">
        <v>3150</v>
      </c>
      <c r="O18" s="88">
        <v>0</v>
      </c>
      <c r="P18" s="78">
        <v>1350</v>
      </c>
      <c r="Q18" s="226">
        <v>0</v>
      </c>
      <c r="R18" s="81">
        <v>0</v>
      </c>
      <c r="S18" s="97">
        <v>0</v>
      </c>
      <c r="T18" s="226">
        <v>0</v>
      </c>
      <c r="U18" s="81">
        <v>0</v>
      </c>
      <c r="V18" s="97">
        <v>0</v>
      </c>
      <c r="W18" s="226">
        <v>0</v>
      </c>
      <c r="X18" s="81">
        <v>0</v>
      </c>
      <c r="Y18" s="97">
        <v>0</v>
      </c>
      <c r="Z18" s="83">
        <v>0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68" s="29" customFormat="1" ht="27" customHeight="1" x14ac:dyDescent="0.25">
      <c r="A19" s="40"/>
      <c r="B19" s="41"/>
      <c r="C19" s="51"/>
      <c r="D19" s="312" t="s">
        <v>449</v>
      </c>
      <c r="E19" s="35" t="s">
        <v>437</v>
      </c>
      <c r="F19" s="36" t="s">
        <v>437</v>
      </c>
      <c r="G19" s="36">
        <v>2018</v>
      </c>
      <c r="H19" s="152">
        <v>2019</v>
      </c>
      <c r="I19" s="85">
        <f t="shared" si="0"/>
        <v>2500</v>
      </c>
      <c r="J19" s="86">
        <v>0</v>
      </c>
      <c r="K19" s="97">
        <v>0</v>
      </c>
      <c r="L19" s="250">
        <f t="shared" si="1"/>
        <v>200</v>
      </c>
      <c r="M19" s="253">
        <v>0</v>
      </c>
      <c r="N19" s="254">
        <v>0</v>
      </c>
      <c r="O19" s="88">
        <v>0</v>
      </c>
      <c r="P19" s="78">
        <v>200</v>
      </c>
      <c r="Q19" s="226">
        <v>1610</v>
      </c>
      <c r="R19" s="81">
        <v>0</v>
      </c>
      <c r="S19" s="97">
        <v>690</v>
      </c>
      <c r="T19" s="226">
        <v>0</v>
      </c>
      <c r="U19" s="81">
        <v>0</v>
      </c>
      <c r="V19" s="97">
        <v>0</v>
      </c>
      <c r="W19" s="226">
        <v>0</v>
      </c>
      <c r="X19" s="81">
        <v>0</v>
      </c>
      <c r="Y19" s="97">
        <v>0</v>
      </c>
      <c r="Z19" s="83">
        <v>0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68" s="29" customFormat="1" ht="30.75" customHeight="1" x14ac:dyDescent="0.25">
      <c r="A20" s="40"/>
      <c r="B20" s="41"/>
      <c r="C20" s="51"/>
      <c r="D20" s="312" t="s">
        <v>450</v>
      </c>
      <c r="E20" s="35" t="s">
        <v>437</v>
      </c>
      <c r="F20" s="36" t="s">
        <v>437</v>
      </c>
      <c r="G20" s="36">
        <v>2018</v>
      </c>
      <c r="H20" s="152">
        <v>2019</v>
      </c>
      <c r="I20" s="85">
        <f t="shared" si="0"/>
        <v>9500</v>
      </c>
      <c r="J20" s="86">
        <v>0</v>
      </c>
      <c r="K20" s="97">
        <v>0</v>
      </c>
      <c r="L20" s="250">
        <f t="shared" si="1"/>
        <v>9500</v>
      </c>
      <c r="M20" s="253">
        <v>0</v>
      </c>
      <c r="N20" s="254">
        <v>6650</v>
      </c>
      <c r="O20" s="88">
        <v>0</v>
      </c>
      <c r="P20" s="78">
        <v>2850</v>
      </c>
      <c r="Q20" s="226">
        <v>0</v>
      </c>
      <c r="R20" s="81">
        <v>0</v>
      </c>
      <c r="S20" s="97">
        <v>0</v>
      </c>
      <c r="T20" s="226">
        <v>0</v>
      </c>
      <c r="U20" s="81">
        <v>0</v>
      </c>
      <c r="V20" s="97">
        <v>0</v>
      </c>
      <c r="W20" s="226">
        <v>0</v>
      </c>
      <c r="X20" s="81">
        <v>0</v>
      </c>
      <c r="Y20" s="97">
        <v>0</v>
      </c>
      <c r="Z20" s="83"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68" s="29" customFormat="1" ht="30.75" customHeight="1" x14ac:dyDescent="0.25">
      <c r="A21" s="40"/>
      <c r="B21" s="41"/>
      <c r="C21" s="51"/>
      <c r="D21" s="313" t="s">
        <v>451</v>
      </c>
      <c r="E21" s="35" t="s">
        <v>437</v>
      </c>
      <c r="F21" s="36" t="s">
        <v>437</v>
      </c>
      <c r="G21" s="36">
        <v>2018</v>
      </c>
      <c r="H21" s="152">
        <v>2020</v>
      </c>
      <c r="I21" s="85">
        <f t="shared" si="0"/>
        <v>15000</v>
      </c>
      <c r="J21" s="86">
        <v>0</v>
      </c>
      <c r="K21" s="97">
        <v>0</v>
      </c>
      <c r="L21" s="250">
        <f t="shared" si="1"/>
        <v>1200</v>
      </c>
      <c r="M21" s="253">
        <v>0</v>
      </c>
      <c r="N21" s="254">
        <v>0</v>
      </c>
      <c r="O21" s="88">
        <v>0</v>
      </c>
      <c r="P21" s="78">
        <v>1200</v>
      </c>
      <c r="Q21" s="226">
        <v>0</v>
      </c>
      <c r="R21" s="81">
        <v>0</v>
      </c>
      <c r="S21" s="97">
        <v>0</v>
      </c>
      <c r="T21" s="226">
        <v>9660</v>
      </c>
      <c r="U21" s="81">
        <v>0</v>
      </c>
      <c r="V21" s="97">
        <v>4140</v>
      </c>
      <c r="W21" s="226">
        <v>0</v>
      </c>
      <c r="X21" s="81">
        <v>0</v>
      </c>
      <c r="Y21" s="97">
        <v>0</v>
      </c>
      <c r="Z21" s="83"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68" s="29" customFormat="1" ht="30.75" customHeight="1" x14ac:dyDescent="0.25">
      <c r="A22" s="40"/>
      <c r="B22" s="41"/>
      <c r="C22" s="51"/>
      <c r="D22" s="313" t="s">
        <v>452</v>
      </c>
      <c r="E22" s="35" t="s">
        <v>437</v>
      </c>
      <c r="F22" s="36" t="s">
        <v>437</v>
      </c>
      <c r="G22" s="36">
        <v>2020</v>
      </c>
      <c r="H22" s="152">
        <v>2021</v>
      </c>
      <c r="I22" s="85">
        <f t="shared" si="0"/>
        <v>8000</v>
      </c>
      <c r="J22" s="86">
        <v>0</v>
      </c>
      <c r="K22" s="97">
        <v>0</v>
      </c>
      <c r="L22" s="250">
        <f t="shared" si="1"/>
        <v>0</v>
      </c>
      <c r="M22" s="253">
        <v>0</v>
      </c>
      <c r="N22" s="254">
        <v>0</v>
      </c>
      <c r="O22" s="88">
        <v>0</v>
      </c>
      <c r="P22" s="78">
        <v>0</v>
      </c>
      <c r="Q22" s="226">
        <v>0</v>
      </c>
      <c r="R22" s="81">
        <v>0</v>
      </c>
      <c r="S22" s="97">
        <v>0</v>
      </c>
      <c r="T22" s="226">
        <v>0</v>
      </c>
      <c r="U22" s="81">
        <v>0</v>
      </c>
      <c r="V22" s="97">
        <v>300</v>
      </c>
      <c r="W22" s="226">
        <v>5390</v>
      </c>
      <c r="X22" s="81">
        <v>0</v>
      </c>
      <c r="Y22" s="97">
        <v>2310</v>
      </c>
      <c r="Z22" s="83"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68" s="29" customFormat="1" ht="26.25" customHeight="1" x14ac:dyDescent="0.25">
      <c r="A23" s="40"/>
      <c r="B23" s="41"/>
      <c r="C23" s="51"/>
      <c r="D23" s="272" t="s">
        <v>453</v>
      </c>
      <c r="E23" s="35" t="s">
        <v>437</v>
      </c>
      <c r="F23" s="36" t="s">
        <v>437</v>
      </c>
      <c r="G23" s="36">
        <v>2018</v>
      </c>
      <c r="H23" s="152">
        <v>2019</v>
      </c>
      <c r="I23" s="85">
        <f t="shared" si="0"/>
        <v>2000</v>
      </c>
      <c r="J23" s="86">
        <v>0</v>
      </c>
      <c r="K23" s="97">
        <v>0</v>
      </c>
      <c r="L23" s="250">
        <f t="shared" si="1"/>
        <v>1000</v>
      </c>
      <c r="M23" s="253">
        <v>0</v>
      </c>
      <c r="N23" s="316">
        <v>0</v>
      </c>
      <c r="O23" s="88">
        <v>0</v>
      </c>
      <c r="P23" s="314">
        <v>1000</v>
      </c>
      <c r="Q23" s="317">
        <v>0</v>
      </c>
      <c r="R23" s="81">
        <v>0</v>
      </c>
      <c r="S23" s="158">
        <v>1000</v>
      </c>
      <c r="T23" s="317">
        <v>0</v>
      </c>
      <c r="U23" s="81">
        <v>0</v>
      </c>
      <c r="V23" s="158">
        <v>0</v>
      </c>
      <c r="W23" s="317">
        <v>0</v>
      </c>
      <c r="X23" s="81">
        <v>0</v>
      </c>
      <c r="Y23" s="158">
        <v>0</v>
      </c>
      <c r="Z23" s="83">
        <v>0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68" s="29" customFormat="1" ht="26.25" customHeight="1" x14ac:dyDescent="0.25">
      <c r="A24" s="40"/>
      <c r="B24" s="41"/>
      <c r="C24" s="51"/>
      <c r="D24" s="184" t="s">
        <v>454</v>
      </c>
      <c r="E24" s="35" t="s">
        <v>437</v>
      </c>
      <c r="F24" s="36" t="s">
        <v>437</v>
      </c>
      <c r="G24" s="36">
        <v>2018</v>
      </c>
      <c r="H24" s="152">
        <v>2018</v>
      </c>
      <c r="I24" s="85">
        <f t="shared" si="0"/>
        <v>2500</v>
      </c>
      <c r="J24" s="86">
        <v>0</v>
      </c>
      <c r="K24" s="97">
        <v>0</v>
      </c>
      <c r="L24" s="250">
        <f t="shared" si="1"/>
        <v>2500</v>
      </c>
      <c r="M24" s="253">
        <v>0</v>
      </c>
      <c r="N24" s="316">
        <v>1750</v>
      </c>
      <c r="O24" s="88">
        <v>0</v>
      </c>
      <c r="P24" s="314">
        <v>750</v>
      </c>
      <c r="Q24" s="317">
        <v>0</v>
      </c>
      <c r="R24" s="81">
        <v>0</v>
      </c>
      <c r="S24" s="158">
        <v>0</v>
      </c>
      <c r="T24" s="317">
        <v>0</v>
      </c>
      <c r="U24" s="81">
        <v>0</v>
      </c>
      <c r="V24" s="158">
        <v>0</v>
      </c>
      <c r="W24" s="317">
        <v>0</v>
      </c>
      <c r="X24" s="81">
        <v>0</v>
      </c>
      <c r="Y24" s="158">
        <v>0</v>
      </c>
      <c r="Z24" s="83">
        <v>0</v>
      </c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68" s="29" customFormat="1" ht="26.25" customHeight="1" x14ac:dyDescent="0.25">
      <c r="A25" s="40"/>
      <c r="B25" s="41"/>
      <c r="C25" s="51"/>
      <c r="D25" s="96" t="s">
        <v>455</v>
      </c>
      <c r="E25" s="35" t="s">
        <v>437</v>
      </c>
      <c r="F25" s="36" t="s">
        <v>437</v>
      </c>
      <c r="G25" s="36">
        <v>2018</v>
      </c>
      <c r="H25" s="152">
        <v>2018</v>
      </c>
      <c r="I25" s="85">
        <f t="shared" si="0"/>
        <v>1000</v>
      </c>
      <c r="J25" s="86">
        <v>0</v>
      </c>
      <c r="K25" s="97">
        <v>0</v>
      </c>
      <c r="L25" s="250">
        <f t="shared" si="1"/>
        <v>1000</v>
      </c>
      <c r="M25" s="253">
        <v>0</v>
      </c>
      <c r="N25" s="316">
        <v>0</v>
      </c>
      <c r="O25" s="88">
        <v>0</v>
      </c>
      <c r="P25" s="314">
        <v>1000</v>
      </c>
      <c r="Q25" s="317">
        <v>0</v>
      </c>
      <c r="R25" s="81">
        <v>0</v>
      </c>
      <c r="S25" s="158">
        <v>0</v>
      </c>
      <c r="T25" s="317">
        <v>0</v>
      </c>
      <c r="U25" s="81">
        <v>0</v>
      </c>
      <c r="V25" s="158">
        <v>0</v>
      </c>
      <c r="W25" s="317">
        <v>0</v>
      </c>
      <c r="X25" s="81">
        <v>0</v>
      </c>
      <c r="Y25" s="158">
        <v>0</v>
      </c>
      <c r="Z25" s="83">
        <v>0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68" s="29" customFormat="1" ht="26.25" customHeight="1" x14ac:dyDescent="0.25">
      <c r="A26" s="40"/>
      <c r="B26" s="41"/>
      <c r="C26" s="51"/>
      <c r="D26" s="286" t="s">
        <v>456</v>
      </c>
      <c r="E26" s="35" t="s">
        <v>437</v>
      </c>
      <c r="F26" s="36" t="s">
        <v>437</v>
      </c>
      <c r="G26" s="36">
        <v>2019</v>
      </c>
      <c r="H26" s="152">
        <v>2019</v>
      </c>
      <c r="I26" s="85">
        <f t="shared" si="0"/>
        <v>4000</v>
      </c>
      <c r="J26" s="86">
        <v>0</v>
      </c>
      <c r="K26" s="97">
        <v>0</v>
      </c>
      <c r="L26" s="250">
        <f t="shared" si="1"/>
        <v>0</v>
      </c>
      <c r="M26" s="253">
        <v>0</v>
      </c>
      <c r="N26" s="316">
        <v>0</v>
      </c>
      <c r="O26" s="88">
        <v>0</v>
      </c>
      <c r="P26" s="314">
        <v>0</v>
      </c>
      <c r="Q26" s="317">
        <v>2800</v>
      </c>
      <c r="R26" s="81">
        <v>0</v>
      </c>
      <c r="S26" s="158">
        <v>1200</v>
      </c>
      <c r="T26" s="317">
        <v>0</v>
      </c>
      <c r="U26" s="81">
        <v>0</v>
      </c>
      <c r="V26" s="158">
        <v>0</v>
      </c>
      <c r="W26" s="317">
        <v>0</v>
      </c>
      <c r="X26" s="81">
        <v>0</v>
      </c>
      <c r="Y26" s="158">
        <v>0</v>
      </c>
      <c r="Z26" s="83">
        <v>0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68" s="29" customFormat="1" ht="29.25" customHeight="1" x14ac:dyDescent="0.25">
      <c r="A27" s="40"/>
      <c r="B27" s="41"/>
      <c r="C27" s="51"/>
      <c r="D27" s="287" t="s">
        <v>457</v>
      </c>
      <c r="E27" s="35" t="s">
        <v>437</v>
      </c>
      <c r="F27" s="36" t="s">
        <v>437</v>
      </c>
      <c r="G27" s="36">
        <v>2018</v>
      </c>
      <c r="H27" s="152">
        <v>2018</v>
      </c>
      <c r="I27" s="85">
        <f t="shared" si="0"/>
        <v>16000</v>
      </c>
      <c r="J27" s="86">
        <v>0</v>
      </c>
      <c r="K27" s="97">
        <v>0</v>
      </c>
      <c r="L27" s="250">
        <f t="shared" si="1"/>
        <v>16000</v>
      </c>
      <c r="M27" s="253">
        <v>0</v>
      </c>
      <c r="N27" s="316">
        <v>0</v>
      </c>
      <c r="O27" s="88">
        <v>0</v>
      </c>
      <c r="P27" s="78">
        <v>16000</v>
      </c>
      <c r="Q27" s="226">
        <v>0</v>
      </c>
      <c r="R27" s="81">
        <v>0</v>
      </c>
      <c r="S27" s="97">
        <v>0</v>
      </c>
      <c r="T27" s="226">
        <v>0</v>
      </c>
      <c r="U27" s="81">
        <v>0</v>
      </c>
      <c r="V27" s="97">
        <v>0</v>
      </c>
      <c r="W27" s="226">
        <v>0</v>
      </c>
      <c r="X27" s="81">
        <v>0</v>
      </c>
      <c r="Y27" s="97">
        <v>0</v>
      </c>
      <c r="Z27" s="83"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68" s="29" customFormat="1" ht="26.25" customHeight="1" x14ac:dyDescent="0.25">
      <c r="A28" s="40"/>
      <c r="B28" s="41"/>
      <c r="C28" s="51"/>
      <c r="D28" s="287" t="s">
        <v>458</v>
      </c>
      <c r="E28" s="35" t="s">
        <v>437</v>
      </c>
      <c r="F28" s="36" t="s">
        <v>437</v>
      </c>
      <c r="G28" s="36">
        <v>2019</v>
      </c>
      <c r="H28" s="152">
        <v>2019</v>
      </c>
      <c r="I28" s="85">
        <f t="shared" si="0"/>
        <v>16000</v>
      </c>
      <c r="J28" s="86">
        <v>0</v>
      </c>
      <c r="K28" s="97">
        <v>0</v>
      </c>
      <c r="L28" s="250">
        <f t="shared" si="1"/>
        <v>0</v>
      </c>
      <c r="M28" s="253">
        <v>0</v>
      </c>
      <c r="N28" s="316">
        <v>0</v>
      </c>
      <c r="O28" s="88">
        <v>0</v>
      </c>
      <c r="P28" s="78">
        <v>0</v>
      </c>
      <c r="Q28" s="226">
        <v>0</v>
      </c>
      <c r="R28" s="81">
        <v>0</v>
      </c>
      <c r="S28" s="97">
        <v>16000</v>
      </c>
      <c r="T28" s="226">
        <v>0</v>
      </c>
      <c r="U28" s="81">
        <v>0</v>
      </c>
      <c r="V28" s="97">
        <v>0</v>
      </c>
      <c r="W28" s="226">
        <v>0</v>
      </c>
      <c r="X28" s="81">
        <v>0</v>
      </c>
      <c r="Y28" s="97">
        <v>0</v>
      </c>
      <c r="Z28" s="83"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68" s="29" customFormat="1" ht="26.25" customHeight="1" x14ac:dyDescent="0.25">
      <c r="A29" s="40"/>
      <c r="B29" s="41"/>
      <c r="C29" s="51"/>
      <c r="D29" s="287" t="s">
        <v>459</v>
      </c>
      <c r="E29" s="35" t="s">
        <v>437</v>
      </c>
      <c r="F29" s="36" t="s">
        <v>437</v>
      </c>
      <c r="G29" s="36">
        <v>2020</v>
      </c>
      <c r="H29" s="152">
        <v>2020</v>
      </c>
      <c r="I29" s="85">
        <f t="shared" si="0"/>
        <v>12000</v>
      </c>
      <c r="J29" s="86">
        <v>0</v>
      </c>
      <c r="K29" s="97">
        <v>0</v>
      </c>
      <c r="L29" s="250">
        <f t="shared" si="1"/>
        <v>0</v>
      </c>
      <c r="M29" s="253">
        <v>0</v>
      </c>
      <c r="N29" s="316">
        <v>0</v>
      </c>
      <c r="O29" s="88">
        <v>0</v>
      </c>
      <c r="P29" s="78">
        <v>0</v>
      </c>
      <c r="Q29" s="226">
        <v>0</v>
      </c>
      <c r="R29" s="81">
        <v>0</v>
      </c>
      <c r="S29" s="97">
        <v>0</v>
      </c>
      <c r="T29" s="226">
        <v>0</v>
      </c>
      <c r="U29" s="81">
        <v>0</v>
      </c>
      <c r="V29" s="97">
        <v>12000</v>
      </c>
      <c r="W29" s="226">
        <v>0</v>
      </c>
      <c r="X29" s="81">
        <v>0</v>
      </c>
      <c r="Y29" s="97">
        <v>0</v>
      </c>
      <c r="Z29" s="83"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68" s="29" customFormat="1" ht="26.25" customHeight="1" x14ac:dyDescent="0.25">
      <c r="A30" s="40"/>
      <c r="B30" s="41"/>
      <c r="C30" s="51"/>
      <c r="D30" s="287" t="s">
        <v>460</v>
      </c>
      <c r="E30" s="35" t="s">
        <v>437</v>
      </c>
      <c r="F30" s="36" t="s">
        <v>437</v>
      </c>
      <c r="G30" s="36">
        <v>2019</v>
      </c>
      <c r="H30" s="152">
        <v>2020</v>
      </c>
      <c r="I30" s="85">
        <f t="shared" si="0"/>
        <v>20000</v>
      </c>
      <c r="J30" s="86">
        <v>0</v>
      </c>
      <c r="K30" s="97">
        <v>0</v>
      </c>
      <c r="L30" s="250">
        <f t="shared" si="1"/>
        <v>0</v>
      </c>
      <c r="M30" s="253">
        <v>0</v>
      </c>
      <c r="N30" s="316">
        <v>0</v>
      </c>
      <c r="O30" s="88">
        <v>0</v>
      </c>
      <c r="P30" s="78">
        <v>0</v>
      </c>
      <c r="Q30" s="226">
        <v>0</v>
      </c>
      <c r="R30" s="88">
        <v>0</v>
      </c>
      <c r="S30" s="97">
        <v>10000</v>
      </c>
      <c r="T30" s="226">
        <v>0</v>
      </c>
      <c r="U30" s="88">
        <v>0</v>
      </c>
      <c r="V30" s="97">
        <v>10000</v>
      </c>
      <c r="W30" s="226">
        <v>0</v>
      </c>
      <c r="X30" s="88">
        <v>0</v>
      </c>
      <c r="Y30" s="97">
        <v>0</v>
      </c>
      <c r="Z30" s="87">
        <v>0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68" s="29" customFormat="1" ht="26.25" customHeight="1" thickBot="1" x14ac:dyDescent="0.3">
      <c r="A31" s="40"/>
      <c r="B31" s="41"/>
      <c r="C31" s="51"/>
      <c r="D31" s="835" t="s">
        <v>461</v>
      </c>
      <c r="E31" s="161" t="s">
        <v>437</v>
      </c>
      <c r="F31" s="153" t="s">
        <v>437</v>
      </c>
      <c r="G31" s="153">
        <v>2020</v>
      </c>
      <c r="H31" s="560">
        <v>2020</v>
      </c>
      <c r="I31" s="193">
        <f t="shared" si="0"/>
        <v>5500</v>
      </c>
      <c r="J31" s="834">
        <v>0</v>
      </c>
      <c r="K31" s="324">
        <v>0</v>
      </c>
      <c r="L31" s="319">
        <f t="shared" si="1"/>
        <v>0</v>
      </c>
      <c r="M31" s="348">
        <v>0</v>
      </c>
      <c r="N31" s="322">
        <v>0</v>
      </c>
      <c r="O31" s="323">
        <v>0</v>
      </c>
      <c r="P31" s="321">
        <v>0</v>
      </c>
      <c r="Q31" s="227">
        <v>0</v>
      </c>
      <c r="R31" s="563">
        <v>0</v>
      </c>
      <c r="S31" s="324">
        <v>0</v>
      </c>
      <c r="T31" s="227">
        <v>0</v>
      </c>
      <c r="U31" s="563">
        <v>0</v>
      </c>
      <c r="V31" s="324">
        <v>5500</v>
      </c>
      <c r="W31" s="227">
        <v>0</v>
      </c>
      <c r="X31" s="563">
        <v>0</v>
      </c>
      <c r="Y31" s="324">
        <v>0</v>
      </c>
      <c r="Z31" s="564"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68" s="30" customFormat="1" ht="23.1" customHeight="1" thickBot="1" x14ac:dyDescent="0.3">
      <c r="A32" s="168"/>
      <c r="B32" s="169"/>
      <c r="C32" s="170"/>
      <c r="D32" s="923" t="s">
        <v>1</v>
      </c>
      <c r="E32" s="924"/>
      <c r="F32" s="924"/>
      <c r="G32" s="924"/>
      <c r="H32" s="925"/>
      <c r="I32" s="214">
        <f t="shared" ref="I32:Z32" si="2">SUM(I7:I31)</f>
        <v>334900</v>
      </c>
      <c r="J32" s="349">
        <f t="shared" si="2"/>
        <v>0</v>
      </c>
      <c r="K32" s="248">
        <f t="shared" si="2"/>
        <v>0</v>
      </c>
      <c r="L32" s="325">
        <f t="shared" si="2"/>
        <v>201200</v>
      </c>
      <c r="M32" s="350">
        <f t="shared" si="2"/>
        <v>0</v>
      </c>
      <c r="N32" s="351">
        <f t="shared" si="2"/>
        <v>35210</v>
      </c>
      <c r="O32" s="352">
        <f t="shared" si="2"/>
        <v>4000</v>
      </c>
      <c r="P32" s="248">
        <f t="shared" si="2"/>
        <v>161990</v>
      </c>
      <c r="Q32" s="851">
        <f t="shared" si="2"/>
        <v>21280</v>
      </c>
      <c r="R32" s="353">
        <f t="shared" si="2"/>
        <v>0</v>
      </c>
      <c r="S32" s="248">
        <f t="shared" si="2"/>
        <v>36120</v>
      </c>
      <c r="T32" s="851">
        <f t="shared" si="2"/>
        <v>25060</v>
      </c>
      <c r="U32" s="353">
        <f t="shared" si="2"/>
        <v>0</v>
      </c>
      <c r="V32" s="248">
        <f t="shared" si="2"/>
        <v>38540</v>
      </c>
      <c r="W32" s="851">
        <f t="shared" si="2"/>
        <v>8890</v>
      </c>
      <c r="X32" s="353">
        <f t="shared" si="2"/>
        <v>0</v>
      </c>
      <c r="Y32" s="248">
        <f t="shared" si="2"/>
        <v>3810</v>
      </c>
      <c r="Z32" s="214">
        <f t="shared" si="2"/>
        <v>0</v>
      </c>
      <c r="AA32" s="127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</row>
    <row r="33" spans="1:68" s="30" customFormat="1" ht="23.1" customHeight="1" x14ac:dyDescent="0.25">
      <c r="A33" s="326"/>
      <c r="B33" s="326"/>
      <c r="C33" s="326"/>
      <c r="D33" s="327"/>
      <c r="E33" s="327"/>
      <c r="F33" s="327"/>
      <c r="G33" s="327"/>
      <c r="H33" s="327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27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</row>
    <row r="34" spans="1:68" s="30" customFormat="1" ht="23.1" customHeight="1" x14ac:dyDescent="0.25">
      <c r="A34" s="326"/>
      <c r="B34" s="326"/>
      <c r="C34" s="326"/>
      <c r="D34" s="327"/>
      <c r="E34" s="327"/>
      <c r="F34" s="327"/>
      <c r="G34" s="327"/>
      <c r="H34" s="327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27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</row>
    <row r="35" spans="1:68" s="30" customFormat="1" ht="23.1" customHeight="1" x14ac:dyDescent="0.25">
      <c r="A35" s="326"/>
      <c r="B35" s="326"/>
      <c r="C35" s="326"/>
      <c r="D35" s="327"/>
      <c r="E35" s="327"/>
      <c r="F35" s="327"/>
      <c r="G35" s="327"/>
      <c r="H35" s="327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27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</row>
    <row r="36" spans="1:68" s="30" customFormat="1" ht="23.1" customHeight="1" x14ac:dyDescent="0.25">
      <c r="A36" s="326"/>
      <c r="B36" s="326"/>
      <c r="C36" s="326"/>
      <c r="D36" s="327"/>
      <c r="E36" s="327"/>
      <c r="F36" s="327"/>
      <c r="G36" s="327"/>
      <c r="H36" s="327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27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</row>
    <row r="37" spans="1:68" s="30" customFormat="1" ht="16.5" customHeight="1" x14ac:dyDescent="0.25">
      <c r="A37" s="326"/>
      <c r="B37" s="326"/>
      <c r="C37" s="326"/>
      <c r="D37" s="327"/>
      <c r="E37" s="327"/>
      <c r="F37" s="327"/>
      <c r="G37" s="327"/>
      <c r="H37" s="327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27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</row>
    <row r="38" spans="1:68" s="175" customFormat="1" ht="18.600000000000001" customHeight="1" x14ac:dyDescent="0.25">
      <c r="A38" s="47"/>
      <c r="B38" s="47"/>
      <c r="C38" s="47"/>
      <c r="D38" s="171"/>
      <c r="E38" s="171"/>
      <c r="F38" s="171"/>
      <c r="G38" s="171"/>
      <c r="H38" s="171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65" t="s">
        <v>111</v>
      </c>
      <c r="AA38" s="136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</row>
    <row r="39" spans="1:68" ht="24.75" customHeight="1" x14ac:dyDescent="0.25">
      <c r="A39" s="5"/>
      <c r="D39" s="63" t="s">
        <v>44</v>
      </c>
      <c r="E39" s="64" t="s">
        <v>53</v>
      </c>
      <c r="F39" s="65"/>
      <c r="G39" s="65"/>
      <c r="H39" s="65"/>
      <c r="I39" s="65"/>
      <c r="J39" s="65"/>
      <c r="K39" s="65"/>
      <c r="L39" s="65"/>
      <c r="M39" s="14"/>
      <c r="N39" s="14"/>
      <c r="O39" s="14"/>
      <c r="P39" s="1"/>
      <c r="Z39" s="4" t="s">
        <v>26</v>
      </c>
    </row>
    <row r="40" spans="1:68" ht="15" customHeight="1" thickBot="1" x14ac:dyDescent="0.25">
      <c r="A40" s="892" t="s">
        <v>112</v>
      </c>
      <c r="B40" s="893"/>
      <c r="C40" s="894"/>
      <c r="I40" s="6" t="s">
        <v>2</v>
      </c>
      <c r="J40" s="6" t="s">
        <v>3</v>
      </c>
      <c r="K40" s="6" t="s">
        <v>4</v>
      </c>
      <c r="L40" s="6" t="s">
        <v>5</v>
      </c>
      <c r="M40" s="6" t="s">
        <v>6</v>
      </c>
      <c r="N40" s="6" t="s">
        <v>7</v>
      </c>
      <c r="O40" s="7" t="s">
        <v>118</v>
      </c>
      <c r="P40" s="7" t="s">
        <v>8</v>
      </c>
      <c r="Q40" s="7" t="s">
        <v>9</v>
      </c>
      <c r="R40" s="7" t="s">
        <v>10</v>
      </c>
      <c r="S40" s="7" t="s">
        <v>119</v>
      </c>
      <c r="T40" s="7" t="s">
        <v>11</v>
      </c>
      <c r="U40" s="7" t="s">
        <v>14</v>
      </c>
      <c r="V40" s="7" t="s">
        <v>19</v>
      </c>
      <c r="W40" s="7" t="s">
        <v>120</v>
      </c>
      <c r="X40" s="6" t="s">
        <v>30</v>
      </c>
      <c r="Y40" s="6" t="s">
        <v>31</v>
      </c>
      <c r="Z40" s="6" t="s">
        <v>32</v>
      </c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</row>
    <row r="41" spans="1:68" ht="15.75" customHeight="1" thickBot="1" x14ac:dyDescent="0.25">
      <c r="A41" s="895"/>
      <c r="B41" s="896"/>
      <c r="C41" s="897"/>
      <c r="D41" s="911" t="s">
        <v>0</v>
      </c>
      <c r="E41" s="929" t="s">
        <v>34</v>
      </c>
      <c r="F41" s="932" t="s">
        <v>35</v>
      </c>
      <c r="G41" s="935" t="s">
        <v>36</v>
      </c>
      <c r="H41" s="936"/>
      <c r="I41" s="908" t="s">
        <v>27</v>
      </c>
      <c r="J41" s="27" t="s">
        <v>33</v>
      </c>
      <c r="K41" s="27" t="s">
        <v>13</v>
      </c>
      <c r="L41" s="263" t="s">
        <v>12</v>
      </c>
      <c r="M41" s="916" t="s">
        <v>126</v>
      </c>
      <c r="N41" s="917"/>
      <c r="O41" s="917"/>
      <c r="P41" s="918"/>
      <c r="Q41" s="878" t="s">
        <v>127</v>
      </c>
      <c r="R41" s="879"/>
      <c r="S41" s="879"/>
      <c r="T41" s="879"/>
      <c r="U41" s="879"/>
      <c r="V41" s="879"/>
      <c r="W41" s="879"/>
      <c r="X41" s="879"/>
      <c r="Y41" s="879"/>
      <c r="Z41" s="868" t="s">
        <v>135</v>
      </c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</row>
    <row r="42" spans="1:68" ht="15.75" customHeight="1" x14ac:dyDescent="0.2">
      <c r="A42" s="898" t="s">
        <v>39</v>
      </c>
      <c r="B42" s="900" t="s">
        <v>40</v>
      </c>
      <c r="C42" s="902" t="s">
        <v>41</v>
      </c>
      <c r="D42" s="912"/>
      <c r="E42" s="930"/>
      <c r="F42" s="933"/>
      <c r="G42" s="937" t="s">
        <v>37</v>
      </c>
      <c r="H42" s="914" t="s">
        <v>38</v>
      </c>
      <c r="I42" s="909"/>
      <c r="J42" s="904" t="s">
        <v>131</v>
      </c>
      <c r="K42" s="904" t="s">
        <v>133</v>
      </c>
      <c r="L42" s="927" t="s">
        <v>134</v>
      </c>
      <c r="M42" s="939" t="s">
        <v>125</v>
      </c>
      <c r="N42" s="921" t="s">
        <v>43</v>
      </c>
      <c r="O42" s="883" t="s">
        <v>21</v>
      </c>
      <c r="P42" s="885" t="s">
        <v>22</v>
      </c>
      <c r="Q42" s="875" t="s">
        <v>114</v>
      </c>
      <c r="R42" s="876"/>
      <c r="S42" s="880"/>
      <c r="T42" s="875" t="s">
        <v>117</v>
      </c>
      <c r="U42" s="876"/>
      <c r="V42" s="877"/>
      <c r="W42" s="876" t="s">
        <v>128</v>
      </c>
      <c r="X42" s="876"/>
      <c r="Y42" s="940"/>
      <c r="Z42" s="906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</row>
    <row r="43" spans="1:68" ht="39" customHeight="1" thickBot="1" x14ac:dyDescent="0.25">
      <c r="A43" s="899"/>
      <c r="B43" s="901"/>
      <c r="C43" s="903"/>
      <c r="D43" s="913"/>
      <c r="E43" s="931"/>
      <c r="F43" s="934"/>
      <c r="G43" s="938"/>
      <c r="H43" s="915"/>
      <c r="I43" s="909"/>
      <c r="J43" s="905"/>
      <c r="K43" s="905"/>
      <c r="L43" s="928"/>
      <c r="M43" s="920"/>
      <c r="N43" s="922"/>
      <c r="O43" s="884"/>
      <c r="P43" s="886"/>
      <c r="Q43" s="539" t="s">
        <v>20</v>
      </c>
      <c r="R43" s="26" t="s">
        <v>28</v>
      </c>
      <c r="S43" s="15" t="s">
        <v>29</v>
      </c>
      <c r="T43" s="537" t="s">
        <v>20</v>
      </c>
      <c r="U43" s="26" t="s">
        <v>28</v>
      </c>
      <c r="V43" s="15" t="s">
        <v>29</v>
      </c>
      <c r="W43" s="537" t="s">
        <v>20</v>
      </c>
      <c r="X43" s="26" t="s">
        <v>28</v>
      </c>
      <c r="Y43" s="15" t="s">
        <v>29</v>
      </c>
      <c r="Z43" s="907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</row>
    <row r="44" spans="1:68" s="29" customFormat="1" ht="27" customHeight="1" x14ac:dyDescent="0.25">
      <c r="A44" s="40"/>
      <c r="B44" s="41"/>
      <c r="C44" s="51"/>
      <c r="D44" s="554" t="s">
        <v>462</v>
      </c>
      <c r="E44" s="32" t="s">
        <v>437</v>
      </c>
      <c r="F44" s="482" t="s">
        <v>437</v>
      </c>
      <c r="G44" s="356">
        <v>2018</v>
      </c>
      <c r="H44" s="556">
        <v>2019</v>
      </c>
      <c r="I44" s="77">
        <f t="shared" ref="I44:I48" si="3">J44+K44+L44+SUM(Q44:Z44)</f>
        <v>6000</v>
      </c>
      <c r="J44" s="394">
        <v>0</v>
      </c>
      <c r="K44" s="158">
        <v>0</v>
      </c>
      <c r="L44" s="250">
        <f t="shared" ref="L44:L48" si="4">M44+N44+O44+P44</f>
        <v>3000</v>
      </c>
      <c r="M44" s="395">
        <v>0</v>
      </c>
      <c r="N44" s="254">
        <v>0</v>
      </c>
      <c r="O44" s="88">
        <v>0</v>
      </c>
      <c r="P44" s="78">
        <v>3000</v>
      </c>
      <c r="Q44" s="226">
        <v>0</v>
      </c>
      <c r="R44" s="88">
        <v>0</v>
      </c>
      <c r="S44" s="97">
        <v>3000</v>
      </c>
      <c r="T44" s="226">
        <v>0</v>
      </c>
      <c r="U44" s="88">
        <v>0</v>
      </c>
      <c r="V44" s="97">
        <v>0</v>
      </c>
      <c r="W44" s="226">
        <v>0</v>
      </c>
      <c r="X44" s="88">
        <v>0</v>
      </c>
      <c r="Y44" s="97">
        <v>0</v>
      </c>
      <c r="Z44" s="85">
        <v>0</v>
      </c>
      <c r="AA44" s="91"/>
      <c r="AB44" s="91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68" s="29" customFormat="1" ht="27" customHeight="1" x14ac:dyDescent="0.25">
      <c r="A45" s="40"/>
      <c r="B45" s="41"/>
      <c r="C45" s="51"/>
      <c r="D45" s="554" t="s">
        <v>463</v>
      </c>
      <c r="E45" s="557" t="s">
        <v>437</v>
      </c>
      <c r="F45" s="552" t="s">
        <v>437</v>
      </c>
      <c r="G45" s="164">
        <v>2019</v>
      </c>
      <c r="H45" s="553">
        <v>2019</v>
      </c>
      <c r="I45" s="85">
        <f t="shared" si="3"/>
        <v>6500</v>
      </c>
      <c r="J45" s="394">
        <v>0</v>
      </c>
      <c r="K45" s="158">
        <v>0</v>
      </c>
      <c r="L45" s="250">
        <f t="shared" si="4"/>
        <v>0</v>
      </c>
      <c r="M45" s="395">
        <v>0</v>
      </c>
      <c r="N45" s="254">
        <v>0</v>
      </c>
      <c r="O45" s="88">
        <v>0</v>
      </c>
      <c r="P45" s="78">
        <v>0</v>
      </c>
      <c r="Q45" s="226">
        <v>0</v>
      </c>
      <c r="R45" s="88">
        <v>0</v>
      </c>
      <c r="S45" s="97">
        <v>6500</v>
      </c>
      <c r="T45" s="226">
        <v>0</v>
      </c>
      <c r="U45" s="88">
        <v>0</v>
      </c>
      <c r="V45" s="97">
        <v>0</v>
      </c>
      <c r="W45" s="226">
        <v>0</v>
      </c>
      <c r="X45" s="88">
        <v>0</v>
      </c>
      <c r="Y45" s="97">
        <v>0</v>
      </c>
      <c r="Z45" s="85">
        <v>0</v>
      </c>
      <c r="AA45" s="91"/>
      <c r="AB45" s="91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68" s="29" customFormat="1" ht="27" customHeight="1" x14ac:dyDescent="0.25">
      <c r="A46" s="40"/>
      <c r="B46" s="41"/>
      <c r="C46" s="51"/>
      <c r="D46" s="554" t="s">
        <v>464</v>
      </c>
      <c r="E46" s="557" t="s">
        <v>437</v>
      </c>
      <c r="F46" s="552" t="s">
        <v>437</v>
      </c>
      <c r="G46" s="164">
        <v>2018</v>
      </c>
      <c r="H46" s="553">
        <v>2021</v>
      </c>
      <c r="I46" s="85">
        <f t="shared" si="3"/>
        <v>200000</v>
      </c>
      <c r="J46" s="394">
        <v>0</v>
      </c>
      <c r="K46" s="158">
        <v>0</v>
      </c>
      <c r="L46" s="250">
        <f t="shared" si="4"/>
        <v>2000</v>
      </c>
      <c r="M46" s="395">
        <v>0</v>
      </c>
      <c r="N46" s="254">
        <v>0</v>
      </c>
      <c r="O46" s="88">
        <v>0</v>
      </c>
      <c r="P46" s="78">
        <v>2000</v>
      </c>
      <c r="Q46" s="226">
        <v>0</v>
      </c>
      <c r="R46" s="88">
        <v>0</v>
      </c>
      <c r="S46" s="97"/>
      <c r="T46" s="226">
        <v>0</v>
      </c>
      <c r="U46" s="88">
        <v>0</v>
      </c>
      <c r="V46" s="97">
        <v>0</v>
      </c>
      <c r="W46" s="226">
        <v>138600</v>
      </c>
      <c r="X46" s="88">
        <v>0</v>
      </c>
      <c r="Y46" s="97">
        <v>59400</v>
      </c>
      <c r="Z46" s="85">
        <v>0</v>
      </c>
      <c r="AA46" s="91"/>
      <c r="AB46" s="91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68" s="29" customFormat="1" ht="32.25" customHeight="1" x14ac:dyDescent="0.25">
      <c r="A47" s="40"/>
      <c r="B47" s="41"/>
      <c r="C47" s="51"/>
      <c r="D47" s="554" t="s">
        <v>465</v>
      </c>
      <c r="E47" s="557" t="s">
        <v>437</v>
      </c>
      <c r="F47" s="552" t="s">
        <v>437</v>
      </c>
      <c r="G47" s="164">
        <v>2019</v>
      </c>
      <c r="H47" s="553">
        <v>2021</v>
      </c>
      <c r="I47" s="85">
        <f t="shared" si="3"/>
        <v>50000</v>
      </c>
      <c r="J47" s="394">
        <v>0</v>
      </c>
      <c r="K47" s="158">
        <v>0</v>
      </c>
      <c r="L47" s="250">
        <f t="shared" si="4"/>
        <v>0</v>
      </c>
      <c r="M47" s="395">
        <v>0</v>
      </c>
      <c r="N47" s="254">
        <v>0</v>
      </c>
      <c r="O47" s="88">
        <v>0</v>
      </c>
      <c r="P47" s="78">
        <v>0</v>
      </c>
      <c r="Q47" s="226">
        <v>0</v>
      </c>
      <c r="R47" s="88">
        <v>0</v>
      </c>
      <c r="S47" s="97">
        <v>12500</v>
      </c>
      <c r="T47" s="226">
        <v>0</v>
      </c>
      <c r="U47" s="88">
        <v>0</v>
      </c>
      <c r="V47" s="97">
        <v>12500</v>
      </c>
      <c r="W47" s="226">
        <v>0</v>
      </c>
      <c r="X47" s="88">
        <v>0</v>
      </c>
      <c r="Y47" s="97">
        <v>12500</v>
      </c>
      <c r="Z47" s="85">
        <v>12500</v>
      </c>
      <c r="AA47" s="91"/>
      <c r="AB47" s="91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68" s="29" customFormat="1" ht="32.25" customHeight="1" thickBot="1" x14ac:dyDescent="0.3">
      <c r="A48" s="40"/>
      <c r="B48" s="41"/>
      <c r="C48" s="51"/>
      <c r="D48" s="555" t="s">
        <v>466</v>
      </c>
      <c r="E48" s="558" t="s">
        <v>437</v>
      </c>
      <c r="F48" s="559" t="s">
        <v>437</v>
      </c>
      <c r="G48" s="153">
        <v>2019</v>
      </c>
      <c r="H48" s="560">
        <v>2021</v>
      </c>
      <c r="I48" s="193">
        <f t="shared" si="3"/>
        <v>40000</v>
      </c>
      <c r="J48" s="394">
        <v>0</v>
      </c>
      <c r="K48" s="158">
        <v>0</v>
      </c>
      <c r="L48" s="319">
        <f t="shared" si="4"/>
        <v>0</v>
      </c>
      <c r="M48" s="395">
        <v>0</v>
      </c>
      <c r="N48" s="254">
        <v>0</v>
      </c>
      <c r="O48" s="323">
        <v>0</v>
      </c>
      <c r="P48" s="78">
        <v>0</v>
      </c>
      <c r="Q48" s="226">
        <v>0</v>
      </c>
      <c r="R48" s="88">
        <v>0</v>
      </c>
      <c r="S48" s="97">
        <v>10000</v>
      </c>
      <c r="T48" s="226">
        <v>0</v>
      </c>
      <c r="U48" s="88">
        <v>0</v>
      </c>
      <c r="V48" s="97">
        <v>10000</v>
      </c>
      <c r="W48" s="226">
        <v>0</v>
      </c>
      <c r="X48" s="88">
        <v>0</v>
      </c>
      <c r="Y48" s="97">
        <v>10000</v>
      </c>
      <c r="Z48" s="85">
        <v>10000</v>
      </c>
      <c r="AA48" s="91"/>
      <c r="AB48" s="91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68" s="30" customFormat="1" ht="23.1" customHeight="1" thickBot="1" x14ac:dyDescent="0.3">
      <c r="A49" s="42"/>
      <c r="B49" s="43"/>
      <c r="C49" s="52"/>
      <c r="D49" s="984" t="s">
        <v>1</v>
      </c>
      <c r="E49" s="924"/>
      <c r="F49" s="924"/>
      <c r="G49" s="924"/>
      <c r="H49" s="925"/>
      <c r="I49" s="192">
        <f t="shared" ref="I49:Z49" si="5">SUM(I44:I48)+I32</f>
        <v>637400</v>
      </c>
      <c r="J49" s="72">
        <f t="shared" si="5"/>
        <v>0</v>
      </c>
      <c r="K49" s="73">
        <f t="shared" si="5"/>
        <v>0</v>
      </c>
      <c r="L49" s="328">
        <f t="shared" si="5"/>
        <v>206200</v>
      </c>
      <c r="M49" s="262">
        <f t="shared" si="5"/>
        <v>0</v>
      </c>
      <c r="N49" s="268">
        <f t="shared" si="5"/>
        <v>35210</v>
      </c>
      <c r="O49" s="75">
        <f t="shared" si="5"/>
        <v>4000</v>
      </c>
      <c r="P49" s="73">
        <f t="shared" si="5"/>
        <v>166990</v>
      </c>
      <c r="Q49" s="536">
        <f t="shared" si="5"/>
        <v>21280</v>
      </c>
      <c r="R49" s="75">
        <f t="shared" si="5"/>
        <v>0</v>
      </c>
      <c r="S49" s="74">
        <f t="shared" si="5"/>
        <v>68120</v>
      </c>
      <c r="T49" s="857">
        <f t="shared" si="5"/>
        <v>25060</v>
      </c>
      <c r="U49" s="74">
        <f t="shared" si="5"/>
        <v>0</v>
      </c>
      <c r="V49" s="73">
        <f t="shared" si="5"/>
        <v>61040</v>
      </c>
      <c r="W49" s="536">
        <f t="shared" si="5"/>
        <v>147490</v>
      </c>
      <c r="X49" s="75">
        <f t="shared" si="5"/>
        <v>0</v>
      </c>
      <c r="Y49" s="73">
        <f t="shared" si="5"/>
        <v>85710</v>
      </c>
      <c r="Z49" s="76">
        <f t="shared" si="5"/>
        <v>22500</v>
      </c>
      <c r="AA49" s="127"/>
      <c r="AB49" s="127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</row>
    <row r="50" spans="1:68" s="30" customFormat="1" ht="7.5" customHeight="1" thickBot="1" x14ac:dyDescent="0.3">
      <c r="A50" s="47"/>
      <c r="B50" s="47"/>
      <c r="C50" s="47"/>
      <c r="D50" s="53"/>
      <c r="E50" s="53"/>
      <c r="F50" s="53"/>
      <c r="G50" s="53"/>
      <c r="H50" s="53"/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62"/>
      <c r="X50" s="62"/>
      <c r="Y50" s="62"/>
      <c r="Z50" s="62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</row>
    <row r="51" spans="1:68" s="3" customFormat="1" ht="15.95" customHeight="1" x14ac:dyDescent="0.25">
      <c r="A51" s="47"/>
      <c r="B51" s="47"/>
      <c r="C51" s="47"/>
      <c r="D51" s="24" t="s">
        <v>23</v>
      </c>
      <c r="E51" s="55"/>
      <c r="F51" s="55"/>
      <c r="G51" s="55"/>
      <c r="H51" s="55"/>
      <c r="I51" s="9" t="s">
        <v>15</v>
      </c>
      <c r="J51" s="60" t="s">
        <v>42</v>
      </c>
      <c r="K51" s="16" t="s">
        <v>24</v>
      </c>
      <c r="L51" s="16"/>
      <c r="M51" s="16" t="s">
        <v>122</v>
      </c>
      <c r="N51" s="60"/>
      <c r="O51" s="18"/>
      <c r="P51" s="18"/>
      <c r="Q51" s="18"/>
      <c r="R51" s="18"/>
      <c r="S51" s="18"/>
      <c r="T51" s="18"/>
      <c r="U51" s="18"/>
      <c r="V51" s="18"/>
      <c r="W51" s="179"/>
      <c r="X51" s="174"/>
      <c r="Y51" s="180"/>
      <c r="Z51" s="162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68" s="3" customFormat="1" ht="15.95" customHeight="1" x14ac:dyDescent="0.25">
      <c r="A52" s="181"/>
      <c r="B52" s="181"/>
      <c r="C52" s="181"/>
      <c r="D52" s="12"/>
      <c r="E52" s="56"/>
      <c r="F52" s="56"/>
      <c r="G52" s="56"/>
      <c r="H52" s="56"/>
      <c r="I52" s="11" t="s">
        <v>16</v>
      </c>
      <c r="J52" s="19" t="s">
        <v>42</v>
      </c>
      <c r="K52" s="17" t="s">
        <v>25</v>
      </c>
      <c r="L52" s="17"/>
      <c r="M52" s="17" t="s">
        <v>121</v>
      </c>
      <c r="N52" s="19"/>
      <c r="O52" s="20"/>
      <c r="P52" s="20"/>
      <c r="Q52" s="20"/>
      <c r="R52" s="20"/>
      <c r="S52" s="20"/>
      <c r="T52" s="20"/>
      <c r="U52" s="20"/>
      <c r="V52" s="20"/>
      <c r="W52" s="182"/>
      <c r="X52" s="180"/>
      <c r="Y52" s="180"/>
      <c r="Z52" s="16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68" s="2" customFormat="1" ht="15.95" customHeight="1" x14ac:dyDescent="0.25">
      <c r="A53" s="44"/>
      <c r="B53" s="45"/>
      <c r="C53" s="46"/>
      <c r="D53" s="57"/>
      <c r="E53" s="38"/>
      <c r="F53" s="38"/>
      <c r="G53" s="38"/>
      <c r="H53" s="38"/>
      <c r="I53" s="11" t="s">
        <v>17</v>
      </c>
      <c r="J53" s="19" t="s">
        <v>42</v>
      </c>
      <c r="K53" s="20" t="s">
        <v>567</v>
      </c>
      <c r="L53" s="17"/>
      <c r="M53" s="19"/>
      <c r="N53" s="19"/>
      <c r="O53" s="20"/>
      <c r="P53" s="56"/>
      <c r="Q53" s="56"/>
      <c r="R53" s="56"/>
      <c r="S53" s="56"/>
      <c r="T53" s="56"/>
      <c r="U53" s="56"/>
      <c r="V53" s="56"/>
      <c r="W53" s="58"/>
      <c r="X53" s="8"/>
      <c r="Z53" s="162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68" s="2" customFormat="1" ht="15.95" customHeight="1" thickBot="1" x14ac:dyDescent="0.3">
      <c r="A54" s="3"/>
      <c r="B54" s="45"/>
      <c r="C54" s="46"/>
      <c r="D54" s="59"/>
      <c r="E54" s="31"/>
      <c r="F54" s="31"/>
      <c r="G54" s="31"/>
      <c r="H54" s="31"/>
      <c r="I54" s="10" t="s">
        <v>18</v>
      </c>
      <c r="J54" s="21" t="s">
        <v>42</v>
      </c>
      <c r="K54" s="22" t="s">
        <v>568</v>
      </c>
      <c r="L54" s="23"/>
      <c r="M54" s="21"/>
      <c r="N54" s="21"/>
      <c r="O54" s="22"/>
      <c r="P54" s="25"/>
      <c r="Q54" s="25"/>
      <c r="R54" s="25"/>
      <c r="S54" s="25"/>
      <c r="T54" s="25"/>
      <c r="U54" s="25"/>
      <c r="V54" s="25"/>
      <c r="W54" s="13"/>
      <c r="Z54" s="162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</sheetData>
  <mergeCells count="50">
    <mergeCell ref="D32:H32"/>
    <mergeCell ref="T5:V5"/>
    <mergeCell ref="W5:Y5"/>
    <mergeCell ref="Q4:Y4"/>
    <mergeCell ref="L5:L6"/>
    <mergeCell ref="Q5:S5"/>
    <mergeCell ref="E4:E6"/>
    <mergeCell ref="F4:F6"/>
    <mergeCell ref="G4:H4"/>
    <mergeCell ref="G5:G6"/>
    <mergeCell ref="Z4:Z6"/>
    <mergeCell ref="I4:I6"/>
    <mergeCell ref="D4:D6"/>
    <mergeCell ref="J5:J6"/>
    <mergeCell ref="H5:H6"/>
    <mergeCell ref="M4:P4"/>
    <mergeCell ref="M5:M6"/>
    <mergeCell ref="N5:N6"/>
    <mergeCell ref="O5:O6"/>
    <mergeCell ref="P5:P6"/>
    <mergeCell ref="A3:C4"/>
    <mergeCell ref="A5:A6"/>
    <mergeCell ref="B5:B6"/>
    <mergeCell ref="C5:C6"/>
    <mergeCell ref="K5:K6"/>
    <mergeCell ref="Z41:Z43"/>
    <mergeCell ref="A42:A43"/>
    <mergeCell ref="B42:B43"/>
    <mergeCell ref="C42:C43"/>
    <mergeCell ref="G42:G43"/>
    <mergeCell ref="H42:H43"/>
    <mergeCell ref="J42:J43"/>
    <mergeCell ref="K42:K43"/>
    <mergeCell ref="L42:L43"/>
    <mergeCell ref="M42:M43"/>
    <mergeCell ref="N42:N43"/>
    <mergeCell ref="O42:O43"/>
    <mergeCell ref="A40:C41"/>
    <mergeCell ref="D41:D43"/>
    <mergeCell ref="E41:E43"/>
    <mergeCell ref="P42:P43"/>
    <mergeCell ref="Q42:S42"/>
    <mergeCell ref="T42:V42"/>
    <mergeCell ref="W42:Y42"/>
    <mergeCell ref="D49:H49"/>
    <mergeCell ref="I41:I43"/>
    <mergeCell ref="M41:P41"/>
    <mergeCell ref="Q41:Y41"/>
    <mergeCell ref="F41:F43"/>
    <mergeCell ref="G41:H41"/>
  </mergeCells>
  <phoneticPr fontId="0" type="noConversion"/>
  <pageMargins left="0.7" right="0.7" top="0.75" bottom="0.75" header="0.3" footer="0.3"/>
  <pageSetup paperSize="9" scale="51" fitToHeight="0" orientation="landscape" r:id="rId1"/>
  <headerFooter alignWithMargins="0">
    <oddHeader>&amp;C&amp;"Arial,Tučné"&amp;24Požadavky na kapitálový rozpočet statutárního města Ostravy pro rok  2018 a kapitálový výhled na &amp;28léta  2019 - 2021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17</vt:i4>
      </vt:variant>
    </vt:vector>
  </HeadingPairs>
  <TitlesOfParts>
    <vt:vector size="35" baseType="lpstr">
      <vt:lpstr>Titul</vt:lpstr>
      <vt:lpstr>Obsah</vt:lpstr>
      <vt:lpstr>MOP</vt:lpstr>
      <vt:lpstr>SLO</vt:lpstr>
      <vt:lpstr>OJI</vt:lpstr>
      <vt:lpstr>POR</vt:lpstr>
      <vt:lpstr>NBE,VIT</vt:lpstr>
      <vt:lpstr>SBE,PUS</vt:lpstr>
      <vt:lpstr>MHH</vt:lpstr>
      <vt:lpstr>PET,LHO</vt:lpstr>
      <vt:lpstr>HOS</vt:lpstr>
      <vt:lpstr>NVE</vt:lpstr>
      <vt:lpstr>PRO,MIC</vt:lpstr>
      <vt:lpstr>RAB</vt:lpstr>
      <vt:lpstr>KPO,MAR</vt:lpstr>
      <vt:lpstr>POL,HRA</vt:lpstr>
      <vt:lpstr>SVI</vt:lpstr>
      <vt:lpstr>TRE,PLE</vt:lpstr>
      <vt:lpstr>HOS!Oblast_tisku</vt:lpstr>
      <vt:lpstr>'KPO,MAR'!Oblast_tisku</vt:lpstr>
      <vt:lpstr>MHH!Oblast_tisku</vt:lpstr>
      <vt:lpstr>MOP!Oblast_tisku</vt:lpstr>
      <vt:lpstr>'NBE,VIT'!Oblast_tisku</vt:lpstr>
      <vt:lpstr>NVE!Oblast_tisku</vt:lpstr>
      <vt:lpstr>OJI!Oblast_tisku</vt:lpstr>
      <vt:lpstr>'PET,LHO'!Oblast_tisku</vt:lpstr>
      <vt:lpstr>'POL,HRA'!Oblast_tisku</vt:lpstr>
      <vt:lpstr>POR!Oblast_tisku</vt:lpstr>
      <vt:lpstr>'PRO,MIC'!Oblast_tisku</vt:lpstr>
      <vt:lpstr>RAB!Oblast_tisku</vt:lpstr>
      <vt:lpstr>'SBE,PUS'!Oblast_tisku</vt:lpstr>
      <vt:lpstr>SLO!Oblast_tisku</vt:lpstr>
      <vt:lpstr>SVI!Oblast_tisku</vt:lpstr>
      <vt:lpstr>Titul!Oblast_tisku</vt:lpstr>
      <vt:lpstr>'TRE,PLE'!Oblast_tisku</vt:lpstr>
    </vt:vector>
  </TitlesOfParts>
  <Company>Statutární Město Ostrava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preinstaled user</dc:creator>
  <cp:lastModifiedBy>Lindovská Jana</cp:lastModifiedBy>
  <cp:lastPrinted>2017-11-14T06:25:54Z</cp:lastPrinted>
  <dcterms:created xsi:type="dcterms:W3CDTF">2002-08-29T08:35:48Z</dcterms:created>
  <dcterms:modified xsi:type="dcterms:W3CDTF">2017-11-14T06:26:51Z</dcterms:modified>
</cp:coreProperties>
</file>