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5195" windowHeight="8895" tabRatio="873" activeTab="3"/>
  </bookViews>
  <sheets>
    <sheet name="Titul" sheetId="31" r:id="rId1"/>
    <sheet name="Obsah" sheetId="30" r:id="rId2"/>
    <sheet name="MOP" sheetId="4" r:id="rId3"/>
    <sheet name="SLO" sheetId="5" r:id="rId4"/>
    <sheet name="OJI" sheetId="6" r:id="rId5"/>
    <sheet name="POR" sheetId="7" r:id="rId6"/>
    <sheet name="NBE,VIT" sheetId="8" r:id="rId7"/>
    <sheet name="SBE,PUS" sheetId="32" r:id="rId8"/>
    <sheet name="MHH" sheetId="12" r:id="rId9"/>
    <sheet name="PET,LHO" sheetId="13" r:id="rId10"/>
    <sheet name="HOS" sheetId="33" r:id="rId11"/>
    <sheet name="NVE" sheetId="34" r:id="rId12"/>
    <sheet name="PRO,MIC" sheetId="17" r:id="rId13"/>
    <sheet name="RAB" sheetId="28" r:id="rId14"/>
    <sheet name="KPO,MAR" sheetId="20" r:id="rId15"/>
    <sheet name="POL,HRA" sheetId="22" r:id="rId16"/>
    <sheet name="SVI" sheetId="24" r:id="rId17"/>
    <sheet name="TRE,PLE" sheetId="25" r:id="rId18"/>
  </sheets>
  <definedNames>
    <definedName name="_xlnm.Print_Area" localSheetId="10">HOS!$D$1:$Z$29</definedName>
    <definedName name="_xlnm.Print_Area" localSheetId="14">'KPO,MAR'!$D$1:$Z$28</definedName>
    <definedName name="_xlnm.Print_Area" localSheetId="8">MHH!$D$1:$Z$67</definedName>
    <definedName name="_xlnm.Print_Area" localSheetId="2">MOP!$D$1:$Z$33</definedName>
    <definedName name="_xlnm.Print_Area" localSheetId="6">'NBE,VIT'!$D$1:$Z$39</definedName>
    <definedName name="_xlnm.Print_Area" localSheetId="11">NVE!$D$1:$Z$32</definedName>
    <definedName name="_xlnm.Print_Area" localSheetId="4">OJI!$D$1:$Z$160</definedName>
    <definedName name="_xlnm.Print_Area" localSheetId="9">'PET,LHO'!$D$1:$Z$43</definedName>
    <definedName name="_xlnm.Print_Area" localSheetId="15">'POL,HRA'!$D$1:$Z$34</definedName>
    <definedName name="_xlnm.Print_Area" localSheetId="5">POR!$D$1:$Z$72</definedName>
    <definedName name="_xlnm.Print_Area" localSheetId="12">'PRO,MIC'!$D$1:$Z$39</definedName>
    <definedName name="_xlnm.Print_Area" localSheetId="13">RAB!$D$1:$Z$44</definedName>
    <definedName name="_xlnm.Print_Area" localSheetId="7">'SBE,PUS'!$D$1:$Z$43</definedName>
    <definedName name="_xlnm.Print_Area" localSheetId="3">SLO!$D$1:$Z$102</definedName>
    <definedName name="_xlnm.Print_Area" localSheetId="16">SVI!$D$1:$Z$38</definedName>
    <definedName name="_xlnm.Print_Area" localSheetId="0">Titul!$A$1:$P$36</definedName>
    <definedName name="_xlnm.Print_Area" localSheetId="17">'TRE,PLE'!$D$1:$Z$38</definedName>
    <definedName name="Print_Area" localSheetId="10">#REF!</definedName>
    <definedName name="Print_Area" localSheetId="11">#REF!</definedName>
    <definedName name="Print_Area" localSheetId="1">#REF!</definedName>
    <definedName name="Print_Area" localSheetId="0">#REF!</definedName>
    <definedName name="Print_Area">#REF!</definedName>
  </definedNames>
  <calcPr calcId="145621"/>
</workbook>
</file>

<file path=xl/calcChain.xml><?xml version="1.0" encoding="utf-8"?>
<calcChain xmlns="http://schemas.openxmlformats.org/spreadsheetml/2006/main">
  <c r="I97" i="5" l="1"/>
  <c r="L90" i="5" l="1"/>
  <c r="I90" i="5" s="1"/>
  <c r="L87" i="5"/>
  <c r="J87" i="5"/>
  <c r="L86" i="5"/>
  <c r="I86" i="5" s="1"/>
  <c r="L74" i="5"/>
  <c r="I74" i="5" s="1"/>
  <c r="L62" i="5"/>
  <c r="I62" i="5" s="1"/>
  <c r="L61" i="5"/>
  <c r="I61" i="5" s="1"/>
  <c r="L60" i="5"/>
  <c r="I60" i="5" s="1"/>
  <c r="L49" i="5"/>
  <c r="I49" i="5" s="1"/>
  <c r="L48" i="5"/>
  <c r="I48" i="5" s="1"/>
  <c r="L47" i="5"/>
  <c r="I47" i="5" s="1"/>
  <c r="L46" i="5"/>
  <c r="I46" i="5" s="1"/>
  <c r="L33" i="5"/>
  <c r="I33" i="5" s="1"/>
  <c r="L32" i="5"/>
  <c r="I32" i="5" s="1"/>
  <c r="L46" i="12"/>
  <c r="I46" i="12" s="1"/>
  <c r="L45" i="12"/>
  <c r="I45" i="12" s="1"/>
  <c r="L52" i="7"/>
  <c r="I52" i="7" s="1"/>
  <c r="L51" i="7"/>
  <c r="I51" i="7" s="1"/>
  <c r="L89" i="5"/>
  <c r="I89" i="5" s="1"/>
  <c r="L88" i="5"/>
  <c r="I88" i="5" s="1"/>
  <c r="L96" i="5"/>
  <c r="I96" i="5" s="1"/>
  <c r="L95" i="5"/>
  <c r="I95" i="5" s="1"/>
  <c r="L94" i="5"/>
  <c r="I94" i="5" s="1"/>
  <c r="L93" i="5"/>
  <c r="I93" i="5" s="1"/>
  <c r="L92" i="5"/>
  <c r="I92" i="5" s="1"/>
  <c r="L91" i="5"/>
  <c r="I91" i="5" s="1"/>
  <c r="L73" i="5"/>
  <c r="I73" i="5" s="1"/>
  <c r="I72" i="5"/>
  <c r="I71" i="5"/>
  <c r="I70" i="5"/>
  <c r="I69" i="5"/>
  <c r="T68" i="5"/>
  <c r="I67" i="5"/>
  <c r="I66" i="5"/>
  <c r="P65" i="5"/>
  <c r="I65" i="5"/>
  <c r="P64" i="5"/>
  <c r="I64" i="5"/>
  <c r="P63" i="5"/>
  <c r="I63" i="5"/>
  <c r="L59" i="5"/>
  <c r="I59" i="5" s="1"/>
  <c r="L58" i="5"/>
  <c r="I58" i="5" s="1"/>
  <c r="L57" i="5"/>
  <c r="I57" i="5" s="1"/>
  <c r="L56" i="5"/>
  <c r="I56" i="5" s="1"/>
  <c r="L55" i="5"/>
  <c r="I55" i="5" s="1"/>
  <c r="L54" i="5"/>
  <c r="I54" i="5" s="1"/>
  <c r="L53" i="5"/>
  <c r="I53" i="5" s="1"/>
  <c r="L52" i="5"/>
  <c r="I52" i="5" s="1"/>
  <c r="L51" i="5"/>
  <c r="I51" i="5" s="1"/>
  <c r="L50" i="5"/>
  <c r="I50" i="5" s="1"/>
  <c r="L31" i="5"/>
  <c r="I31" i="5" s="1"/>
  <c r="L30" i="5"/>
  <c r="I30" i="5" s="1"/>
  <c r="L29" i="5"/>
  <c r="I29" i="5" s="1"/>
  <c r="L28" i="5"/>
  <c r="I28" i="5" s="1"/>
  <c r="L27" i="5"/>
  <c r="I27" i="5" s="1"/>
  <c r="L26" i="5"/>
  <c r="I26" i="5" s="1"/>
  <c r="L25" i="5"/>
  <c r="I25" i="5" s="1"/>
  <c r="L24" i="5"/>
  <c r="I24" i="5" s="1"/>
  <c r="L23" i="5"/>
  <c r="I23" i="5" s="1"/>
  <c r="L22" i="5"/>
  <c r="I22" i="5" s="1"/>
  <c r="L21" i="5"/>
  <c r="I21" i="5" s="1"/>
  <c r="L20" i="5"/>
  <c r="I20" i="5" s="1"/>
  <c r="L19" i="5"/>
  <c r="I19" i="5" s="1"/>
  <c r="L18" i="5"/>
  <c r="I18" i="5" s="1"/>
  <c r="L17" i="5"/>
  <c r="I17" i="5" s="1"/>
  <c r="L16" i="5"/>
  <c r="I16" i="5" s="1"/>
  <c r="L15" i="5"/>
  <c r="I15" i="5" s="1"/>
  <c r="L14" i="5"/>
  <c r="I14" i="5" s="1"/>
  <c r="L13" i="5"/>
  <c r="I13" i="5" s="1"/>
  <c r="L12" i="5"/>
  <c r="I12" i="5" s="1"/>
  <c r="L11" i="5"/>
  <c r="I11" i="5" s="1"/>
  <c r="L10" i="5"/>
  <c r="I10" i="5" s="1"/>
  <c r="L9" i="5"/>
  <c r="I9" i="5" s="1"/>
  <c r="L8" i="5"/>
  <c r="I8" i="5" s="1"/>
  <c r="L7" i="5"/>
  <c r="I7" i="5" s="1"/>
  <c r="Z87" i="5" l="1"/>
  <c r="C23" i="31"/>
  <c r="I33" i="24"/>
  <c r="I106" i="6"/>
  <c r="I38" i="32"/>
  <c r="L36" i="32"/>
  <c r="L35" i="32"/>
  <c r="L34" i="32"/>
  <c r="L33" i="32"/>
  <c r="L32" i="32"/>
  <c r="L20" i="32"/>
  <c r="I20" i="32" s="1"/>
  <c r="L19" i="32"/>
  <c r="I19" i="32" s="1"/>
  <c r="L18" i="32"/>
  <c r="I18" i="32" s="1"/>
  <c r="L17" i="32"/>
  <c r="I17" i="32" s="1"/>
  <c r="L16" i="32"/>
  <c r="I16" i="32" s="1"/>
  <c r="L15" i="32"/>
  <c r="I15" i="32" s="1"/>
  <c r="L14" i="32"/>
  <c r="I14" i="32" s="1"/>
  <c r="L13" i="32"/>
  <c r="I13" i="32" s="1"/>
  <c r="L12" i="32"/>
  <c r="I12" i="32" s="1"/>
  <c r="L11" i="32"/>
  <c r="I11" i="32" s="1"/>
  <c r="L10" i="32"/>
  <c r="I10" i="32" s="1"/>
  <c r="L9" i="32"/>
  <c r="I9" i="32" s="1"/>
  <c r="L8" i="32"/>
  <c r="I8" i="32" s="1"/>
  <c r="L7" i="32"/>
  <c r="I7" i="32" s="1"/>
  <c r="L61" i="12"/>
  <c r="I61" i="12" s="1"/>
  <c r="L60" i="12"/>
  <c r="I60" i="12" s="1"/>
  <c r="L59" i="12"/>
  <c r="I59" i="12" s="1"/>
  <c r="L58" i="12"/>
  <c r="I58" i="12" s="1"/>
  <c r="L57" i="12"/>
  <c r="I57" i="12" s="1"/>
  <c r="L56" i="12"/>
  <c r="I56" i="12" s="1"/>
  <c r="L55" i="12"/>
  <c r="I55" i="12" s="1"/>
  <c r="L54" i="12"/>
  <c r="I54" i="12" s="1"/>
  <c r="L53" i="12"/>
  <c r="I53" i="12" s="1"/>
  <c r="L52" i="12"/>
  <c r="I52" i="12" s="1"/>
  <c r="L51" i="12"/>
  <c r="I51" i="12" s="1"/>
  <c r="L50" i="12"/>
  <c r="I50" i="12" s="1"/>
  <c r="L49" i="12"/>
  <c r="I49" i="12" s="1"/>
  <c r="L48" i="12"/>
  <c r="I48" i="12" s="1"/>
  <c r="L47" i="12"/>
  <c r="I47" i="12" s="1"/>
  <c r="L44" i="12"/>
  <c r="I44" i="12" s="1"/>
  <c r="L32" i="12"/>
  <c r="I32" i="12" s="1"/>
  <c r="L31" i="12"/>
  <c r="I31" i="12" s="1"/>
  <c r="L30" i="12"/>
  <c r="I30" i="12" s="1"/>
  <c r="L29" i="12"/>
  <c r="I29" i="12" s="1"/>
  <c r="L28" i="12"/>
  <c r="L27" i="12"/>
  <c r="L26" i="12"/>
  <c r="L25" i="12"/>
  <c r="L24" i="12"/>
  <c r="L23" i="12"/>
  <c r="L22" i="12"/>
  <c r="L21" i="12"/>
  <c r="L20" i="12"/>
  <c r="L19" i="12"/>
  <c r="L18" i="12"/>
  <c r="L17" i="12"/>
  <c r="L16" i="12"/>
  <c r="L15" i="12"/>
  <c r="L14" i="12"/>
  <c r="L13" i="12"/>
  <c r="L12" i="12"/>
  <c r="L11" i="12"/>
  <c r="L10" i="12"/>
  <c r="L9" i="12"/>
  <c r="L8" i="12"/>
  <c r="L7" i="12"/>
  <c r="I34" i="8"/>
  <c r="I8" i="8"/>
  <c r="I9" i="8"/>
  <c r="I10" i="8"/>
  <c r="I12" i="8"/>
  <c r="I7" i="8"/>
  <c r="L11" i="8"/>
  <c r="I11" i="8" s="1"/>
  <c r="I33" i="13"/>
  <c r="I38" i="13" s="1"/>
  <c r="I14" i="13"/>
  <c r="L9" i="13"/>
  <c r="Z27" i="34"/>
  <c r="P23" i="31" s="1"/>
  <c r="Y27" i="34"/>
  <c r="O23" i="31" s="1"/>
  <c r="X27" i="34"/>
  <c r="N23" i="31" s="1"/>
  <c r="W27" i="34"/>
  <c r="M23" i="31" s="1"/>
  <c r="V27" i="34"/>
  <c r="L23" i="31" s="1"/>
  <c r="U27" i="34"/>
  <c r="K23" i="31" s="1"/>
  <c r="T27" i="34"/>
  <c r="J23" i="31" s="1"/>
  <c r="S27" i="34"/>
  <c r="I23" i="31" s="1"/>
  <c r="R27" i="34"/>
  <c r="H23" i="31" s="1"/>
  <c r="Q27" i="34"/>
  <c r="G23" i="31" s="1"/>
  <c r="P27" i="34"/>
  <c r="F23" i="31" s="1"/>
  <c r="O27" i="34"/>
  <c r="E23" i="31" s="1"/>
  <c r="N27" i="34"/>
  <c r="D23" i="31" s="1"/>
  <c r="M27" i="34"/>
  <c r="L27" i="34"/>
  <c r="B23" i="31" s="1"/>
  <c r="K27" i="34"/>
  <c r="J27" i="34"/>
  <c r="I26" i="34"/>
  <c r="I25" i="34"/>
  <c r="I24" i="34"/>
  <c r="I23" i="34"/>
  <c r="I22" i="34"/>
  <c r="I21" i="34"/>
  <c r="I20" i="34"/>
  <c r="I19" i="34"/>
  <c r="I18" i="34"/>
  <c r="I17" i="34"/>
  <c r="I16" i="34"/>
  <c r="I15" i="34"/>
  <c r="I14" i="34"/>
  <c r="I13" i="34"/>
  <c r="I12" i="34"/>
  <c r="I11" i="34"/>
  <c r="I10" i="34"/>
  <c r="I9" i="34"/>
  <c r="I22" i="33"/>
  <c r="L21" i="33"/>
  <c r="L20" i="33"/>
  <c r="L19" i="33"/>
  <c r="L18" i="33"/>
  <c r="L17" i="33"/>
  <c r="L16" i="33"/>
  <c r="L15" i="33"/>
  <c r="L14" i="33"/>
  <c r="L13" i="33"/>
  <c r="L12" i="33"/>
  <c r="L11" i="33"/>
  <c r="L10" i="33"/>
  <c r="I34" i="17"/>
  <c r="I15" i="17"/>
  <c r="L14" i="17"/>
  <c r="I39" i="28"/>
  <c r="E12" i="28"/>
  <c r="E26" i="28"/>
  <c r="F26" i="28"/>
  <c r="L24" i="28"/>
  <c r="L23" i="28"/>
  <c r="L21" i="28"/>
  <c r="L20" i="28"/>
  <c r="L19" i="28"/>
  <c r="F12" i="28"/>
  <c r="O9" i="28"/>
  <c r="O10" i="28" s="1"/>
  <c r="O11" i="28" s="1"/>
  <c r="N7" i="28"/>
  <c r="I33" i="25"/>
  <c r="L30" i="25"/>
  <c r="L15" i="25"/>
  <c r="L14" i="25"/>
  <c r="L13" i="25"/>
  <c r="L12" i="25"/>
  <c r="I9" i="25"/>
  <c r="I7" i="25"/>
  <c r="L28" i="22"/>
  <c r="L26" i="22"/>
  <c r="I26" i="22" s="1"/>
  <c r="I29" i="22" s="1"/>
  <c r="N7" i="22"/>
  <c r="L14" i="22"/>
  <c r="I14" i="22" s="1"/>
  <c r="I13" i="22"/>
  <c r="L12" i="22"/>
  <c r="I12" i="22" s="1"/>
  <c r="L11" i="22"/>
  <c r="I11" i="22" s="1"/>
  <c r="L9" i="22"/>
  <c r="I9" i="22" s="1"/>
  <c r="I7" i="22"/>
  <c r="L22" i="20"/>
  <c r="I22" i="20" s="1"/>
  <c r="L21" i="20"/>
  <c r="I21" i="20" s="1"/>
  <c r="I16" i="25" l="1"/>
  <c r="L15" i="22"/>
  <c r="I21" i="32"/>
  <c r="I13" i="8"/>
  <c r="I27" i="34"/>
  <c r="N9" i="28"/>
  <c r="L9" i="28" s="1"/>
  <c r="O12" i="28"/>
  <c r="N11" i="28"/>
  <c r="L11" i="28" s="1"/>
  <c r="N10" i="28"/>
  <c r="L10" i="28" s="1"/>
  <c r="I15" i="22"/>
  <c r="I13" i="20"/>
  <c r="L9" i="20"/>
  <c r="AA9" i="20" s="1"/>
  <c r="L10" i="20"/>
  <c r="AA10" i="20" s="1"/>
  <c r="L11" i="20"/>
  <c r="AA11" i="20" s="1"/>
  <c r="L12" i="20"/>
  <c r="AA12" i="20" s="1"/>
  <c r="L8" i="20"/>
  <c r="AA8" i="20" s="1"/>
  <c r="N7" i="20"/>
  <c r="L7" i="20" s="1"/>
  <c r="AA7" i="20" s="1"/>
  <c r="N12" i="28" l="1"/>
  <c r="L12" i="28" s="1"/>
  <c r="O13" i="28"/>
  <c r="L54" i="7"/>
  <c r="I54" i="7" s="1"/>
  <c r="L53" i="7"/>
  <c r="I53" i="7" s="1"/>
  <c r="L8" i="7"/>
  <c r="I8" i="7" s="1"/>
  <c r="L7" i="7"/>
  <c r="I7" i="7" s="1"/>
  <c r="L56" i="7"/>
  <c r="I56" i="7" s="1"/>
  <c r="L57" i="7"/>
  <c r="I57" i="7" s="1"/>
  <c r="L58" i="7"/>
  <c r="I58" i="7" s="1"/>
  <c r="L59" i="7"/>
  <c r="I59" i="7" s="1"/>
  <c r="L60" i="7"/>
  <c r="I60" i="7" s="1"/>
  <c r="L61" i="7"/>
  <c r="I61" i="7" s="1"/>
  <c r="L62" i="7"/>
  <c r="I62" i="7" s="1"/>
  <c r="L63" i="7"/>
  <c r="I63" i="7" s="1"/>
  <c r="L64" i="7"/>
  <c r="I64" i="7" s="1"/>
  <c r="L65" i="7"/>
  <c r="I65" i="7" s="1"/>
  <c r="L66" i="7"/>
  <c r="I66" i="7" s="1"/>
  <c r="L55" i="7"/>
  <c r="I55" i="7" s="1"/>
  <c r="L50" i="7"/>
  <c r="I50" i="7" s="1"/>
  <c r="L24" i="7"/>
  <c r="I24" i="7" s="1"/>
  <c r="L25" i="7"/>
  <c r="I25" i="7" s="1"/>
  <c r="L26" i="7"/>
  <c r="I26" i="7" s="1"/>
  <c r="L27" i="7"/>
  <c r="I27" i="7" s="1"/>
  <c r="L28" i="7"/>
  <c r="I28" i="7" s="1"/>
  <c r="L29" i="7"/>
  <c r="I29" i="7" s="1"/>
  <c r="L30" i="7"/>
  <c r="I30" i="7" s="1"/>
  <c r="L31" i="7"/>
  <c r="I31" i="7" s="1"/>
  <c r="L32" i="7"/>
  <c r="I32" i="7" s="1"/>
  <c r="L33" i="7"/>
  <c r="I33" i="7" s="1"/>
  <c r="L9" i="7"/>
  <c r="I9" i="7" s="1"/>
  <c r="L10" i="7"/>
  <c r="I10" i="7" s="1"/>
  <c r="L11" i="7"/>
  <c r="I11" i="7" s="1"/>
  <c r="L12" i="7"/>
  <c r="I12" i="7" s="1"/>
  <c r="L13" i="7"/>
  <c r="I13" i="7" s="1"/>
  <c r="L14" i="7"/>
  <c r="I14" i="7" s="1"/>
  <c r="L15" i="7"/>
  <c r="I15" i="7" s="1"/>
  <c r="L16" i="7"/>
  <c r="I16" i="7" s="1"/>
  <c r="L17" i="7"/>
  <c r="I17" i="7" s="1"/>
  <c r="L18" i="7"/>
  <c r="I18" i="7" s="1"/>
  <c r="L19" i="7"/>
  <c r="I19" i="7" s="1"/>
  <c r="L20" i="7"/>
  <c r="I20" i="7" s="1"/>
  <c r="L21" i="7"/>
  <c r="I21" i="7" s="1"/>
  <c r="L22" i="7"/>
  <c r="I22" i="7" s="1"/>
  <c r="L23" i="7"/>
  <c r="I23" i="7" s="1"/>
  <c r="I33" i="12"/>
  <c r="I62" i="12" s="1"/>
  <c r="J34" i="7"/>
  <c r="K34" i="7"/>
  <c r="M34" i="7"/>
  <c r="N34" i="7"/>
  <c r="J33" i="12"/>
  <c r="K33" i="12"/>
  <c r="M33" i="12"/>
  <c r="N33" i="12"/>
  <c r="O33" i="12"/>
  <c r="P33" i="12"/>
  <c r="Q33" i="12"/>
  <c r="R33" i="12"/>
  <c r="S33" i="12"/>
  <c r="T33" i="12"/>
  <c r="U33" i="12"/>
  <c r="V33" i="12"/>
  <c r="W33" i="12"/>
  <c r="X33" i="12"/>
  <c r="Y33" i="12"/>
  <c r="Z33" i="12"/>
  <c r="O14" i="28" l="1"/>
  <c r="N13" i="28"/>
  <c r="L13" i="28" s="1"/>
  <c r="L33" i="12"/>
  <c r="I34" i="7"/>
  <c r="I67" i="7" s="1"/>
  <c r="L34" i="7"/>
  <c r="O34" i="7"/>
  <c r="P34" i="7"/>
  <c r="Q34" i="7"/>
  <c r="R34" i="7"/>
  <c r="S34" i="7"/>
  <c r="T34" i="7"/>
  <c r="U34" i="7"/>
  <c r="V34" i="7"/>
  <c r="W34" i="7"/>
  <c r="X34" i="7"/>
  <c r="Y34" i="7"/>
  <c r="Z34" i="7"/>
  <c r="N14" i="28" l="1"/>
  <c r="L14" i="28" s="1"/>
  <c r="O15" i="28"/>
  <c r="N15" i="28" s="1"/>
  <c r="L15" i="28" s="1"/>
  <c r="X33" i="25"/>
  <c r="Z22" i="33" l="1"/>
  <c r="P22" i="31" s="1"/>
  <c r="Y22" i="33"/>
  <c r="O22" i="31" s="1"/>
  <c r="X22" i="33"/>
  <c r="N22" i="31" s="1"/>
  <c r="W22" i="33"/>
  <c r="M22" i="31" s="1"/>
  <c r="V22" i="33"/>
  <c r="L22" i="31" s="1"/>
  <c r="U22" i="33"/>
  <c r="K22" i="31" s="1"/>
  <c r="T22" i="33"/>
  <c r="J22" i="31" s="1"/>
  <c r="S22" i="33"/>
  <c r="I22" i="31" s="1"/>
  <c r="R22" i="33"/>
  <c r="H22" i="31" s="1"/>
  <c r="Q22" i="33"/>
  <c r="G22" i="31" s="1"/>
  <c r="P22" i="33"/>
  <c r="F22" i="31" s="1"/>
  <c r="O22" i="33"/>
  <c r="E22" i="31" s="1"/>
  <c r="N22" i="33"/>
  <c r="D22" i="31" s="1"/>
  <c r="M22" i="33"/>
  <c r="C22" i="31" s="1"/>
  <c r="K22" i="33"/>
  <c r="J22" i="33"/>
  <c r="L22" i="33" l="1"/>
  <c r="B22" i="31" s="1"/>
  <c r="Y33" i="25" l="1"/>
  <c r="V33" i="25"/>
  <c r="U33" i="25"/>
  <c r="S33" i="25"/>
  <c r="R33" i="25"/>
  <c r="P33" i="25"/>
  <c r="I23" i="20" l="1"/>
  <c r="J13" i="20" l="1"/>
  <c r="K13" i="20"/>
  <c r="M15" i="17"/>
  <c r="N15" i="17"/>
  <c r="N13" i="8"/>
  <c r="L13" i="20" l="1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J28" i="4" l="1"/>
  <c r="X39" i="28" l="1"/>
  <c r="N26" i="31" s="1"/>
  <c r="Y39" i="28"/>
  <c r="O26" i="31" s="1"/>
  <c r="Z39" i="28"/>
  <c r="P26" i="31" s="1"/>
  <c r="M39" i="28"/>
  <c r="C26" i="31" s="1"/>
  <c r="N39" i="28"/>
  <c r="D26" i="31" s="1"/>
  <c r="O39" i="28"/>
  <c r="E26" i="31" s="1"/>
  <c r="P39" i="28"/>
  <c r="F26" i="31" s="1"/>
  <c r="Q39" i="28"/>
  <c r="G26" i="31" s="1"/>
  <c r="R39" i="28"/>
  <c r="H26" i="31" s="1"/>
  <c r="S39" i="28"/>
  <c r="I26" i="31" s="1"/>
  <c r="T39" i="28"/>
  <c r="J26" i="31" s="1"/>
  <c r="U39" i="28"/>
  <c r="K26" i="31" s="1"/>
  <c r="V39" i="28"/>
  <c r="L26" i="31" s="1"/>
  <c r="W39" i="28"/>
  <c r="M26" i="31" s="1"/>
  <c r="L39" i="28"/>
  <c r="B26" i="31" s="1"/>
  <c r="M35" i="6"/>
  <c r="M82" i="6" s="1"/>
  <c r="N35" i="6"/>
  <c r="N82" i="6" s="1"/>
  <c r="O35" i="6"/>
  <c r="O82" i="6" s="1"/>
  <c r="P35" i="6"/>
  <c r="P82" i="6" s="1"/>
  <c r="Q35" i="6"/>
  <c r="Q82" i="6" s="1"/>
  <c r="R35" i="6"/>
  <c r="R82" i="6" s="1"/>
  <c r="S35" i="6"/>
  <c r="S82" i="6" s="1"/>
  <c r="T35" i="6"/>
  <c r="T82" i="6" s="1"/>
  <c r="U35" i="6"/>
  <c r="U82" i="6" s="1"/>
  <c r="V35" i="6"/>
  <c r="V82" i="6" s="1"/>
  <c r="W35" i="6"/>
  <c r="W82" i="6" s="1"/>
  <c r="X35" i="6"/>
  <c r="X82" i="6" s="1"/>
  <c r="Y35" i="6"/>
  <c r="Y82" i="6" s="1"/>
  <c r="Z35" i="6"/>
  <c r="Z82" i="6" s="1"/>
  <c r="M67" i="7"/>
  <c r="C14" i="31" s="1"/>
  <c r="N67" i="7"/>
  <c r="D14" i="31" s="1"/>
  <c r="O67" i="7"/>
  <c r="E14" i="31" s="1"/>
  <c r="P67" i="7"/>
  <c r="F14" i="31" s="1"/>
  <c r="Q67" i="7"/>
  <c r="G14" i="31" s="1"/>
  <c r="R67" i="7"/>
  <c r="H14" i="31" s="1"/>
  <c r="S67" i="7"/>
  <c r="I14" i="31" s="1"/>
  <c r="T67" i="7"/>
  <c r="J14" i="31" s="1"/>
  <c r="U67" i="7"/>
  <c r="K14" i="31" s="1"/>
  <c r="V67" i="7"/>
  <c r="L14" i="31" s="1"/>
  <c r="W67" i="7"/>
  <c r="M14" i="31" s="1"/>
  <c r="X67" i="7"/>
  <c r="N14" i="31" s="1"/>
  <c r="Y67" i="7"/>
  <c r="O14" i="31" s="1"/>
  <c r="Z67" i="7"/>
  <c r="P14" i="31" s="1"/>
  <c r="L35" i="6"/>
  <c r="L82" i="6" s="1"/>
  <c r="M34" i="5"/>
  <c r="M75" i="5" s="1"/>
  <c r="N34" i="5"/>
  <c r="N75" i="5" s="1"/>
  <c r="O34" i="5"/>
  <c r="O75" i="5" s="1"/>
  <c r="P34" i="5"/>
  <c r="P75" i="5" s="1"/>
  <c r="Q34" i="5"/>
  <c r="Q75" i="5" s="1"/>
  <c r="R34" i="5"/>
  <c r="R75" i="5" s="1"/>
  <c r="S34" i="5"/>
  <c r="S75" i="5" s="1"/>
  <c r="T34" i="5"/>
  <c r="T75" i="5" s="1"/>
  <c r="U34" i="5"/>
  <c r="U75" i="5" s="1"/>
  <c r="V34" i="5"/>
  <c r="V75" i="5" s="1"/>
  <c r="W34" i="5"/>
  <c r="W75" i="5" s="1"/>
  <c r="X34" i="5"/>
  <c r="X75" i="5" s="1"/>
  <c r="Y34" i="5"/>
  <c r="Y75" i="5" s="1"/>
  <c r="Z34" i="5"/>
  <c r="Z75" i="5" s="1"/>
  <c r="L34" i="5"/>
  <c r="L75" i="5" s="1"/>
  <c r="L97" i="5" s="1"/>
  <c r="J29" i="22"/>
  <c r="K29" i="22"/>
  <c r="L29" i="22"/>
  <c r="B30" i="31" s="1"/>
  <c r="M29" i="22"/>
  <c r="C30" i="31" s="1"/>
  <c r="N29" i="22"/>
  <c r="D30" i="31" s="1"/>
  <c r="O29" i="22"/>
  <c r="E30" i="31" s="1"/>
  <c r="P29" i="22"/>
  <c r="F30" i="31" s="1"/>
  <c r="Q29" i="22"/>
  <c r="G30" i="31" s="1"/>
  <c r="R29" i="22"/>
  <c r="H30" i="31" s="1"/>
  <c r="S29" i="22"/>
  <c r="I30" i="31" s="1"/>
  <c r="T29" i="22"/>
  <c r="U29" i="22"/>
  <c r="K30" i="31" s="1"/>
  <c r="V29" i="22"/>
  <c r="L30" i="31" s="1"/>
  <c r="W29" i="22"/>
  <c r="M30" i="31" s="1"/>
  <c r="X29" i="22"/>
  <c r="N30" i="31" s="1"/>
  <c r="Y29" i="22"/>
  <c r="O30" i="31" s="1"/>
  <c r="Z29" i="22"/>
  <c r="P30" i="31" s="1"/>
  <c r="Z62" i="12"/>
  <c r="P19" i="31" s="1"/>
  <c r="Y62" i="12"/>
  <c r="O19" i="31" s="1"/>
  <c r="X62" i="12"/>
  <c r="N19" i="31" s="1"/>
  <c r="W62" i="12"/>
  <c r="M19" i="31" s="1"/>
  <c r="V62" i="12"/>
  <c r="L19" i="31" s="1"/>
  <c r="U62" i="12"/>
  <c r="K19" i="31" s="1"/>
  <c r="T62" i="12"/>
  <c r="J19" i="31" s="1"/>
  <c r="S62" i="12"/>
  <c r="I19" i="31" s="1"/>
  <c r="R62" i="12"/>
  <c r="H19" i="31" s="1"/>
  <c r="Q62" i="12"/>
  <c r="G19" i="31" s="1"/>
  <c r="P62" i="12"/>
  <c r="F19" i="31" s="1"/>
  <c r="O62" i="12"/>
  <c r="E19" i="31" s="1"/>
  <c r="M62" i="12"/>
  <c r="C19" i="31" s="1"/>
  <c r="L62" i="12"/>
  <c r="B19" i="31" s="1"/>
  <c r="K62" i="12"/>
  <c r="J62" i="12"/>
  <c r="M13" i="8"/>
  <c r="C15" i="31" s="1"/>
  <c r="D15" i="31"/>
  <c r="O13" i="8"/>
  <c r="E15" i="31" s="1"/>
  <c r="P13" i="8"/>
  <c r="F15" i="31" s="1"/>
  <c r="Q13" i="8"/>
  <c r="G15" i="31" s="1"/>
  <c r="R13" i="8"/>
  <c r="H15" i="31" s="1"/>
  <c r="S13" i="8"/>
  <c r="I15" i="31" s="1"/>
  <c r="T13" i="8"/>
  <c r="J15" i="31" s="1"/>
  <c r="U13" i="8"/>
  <c r="K15" i="31" s="1"/>
  <c r="V13" i="8"/>
  <c r="L15" i="31" s="1"/>
  <c r="W13" i="8"/>
  <c r="M15" i="31" s="1"/>
  <c r="X13" i="8"/>
  <c r="N15" i="31" s="1"/>
  <c r="Y13" i="8"/>
  <c r="O15" i="31" s="1"/>
  <c r="Z13" i="8"/>
  <c r="P15" i="31" s="1"/>
  <c r="M34" i="8"/>
  <c r="C16" i="31" s="1"/>
  <c r="N34" i="8"/>
  <c r="D16" i="31" s="1"/>
  <c r="O34" i="8"/>
  <c r="E16" i="31" s="1"/>
  <c r="P34" i="8"/>
  <c r="F16" i="31" s="1"/>
  <c r="Q34" i="8"/>
  <c r="G16" i="31" s="1"/>
  <c r="R34" i="8"/>
  <c r="H16" i="31" s="1"/>
  <c r="S34" i="8"/>
  <c r="I16" i="31" s="1"/>
  <c r="T34" i="8"/>
  <c r="J16" i="31" s="1"/>
  <c r="U34" i="8"/>
  <c r="K16" i="31" s="1"/>
  <c r="V34" i="8"/>
  <c r="L16" i="31" s="1"/>
  <c r="W34" i="8"/>
  <c r="M16" i="31" s="1"/>
  <c r="X34" i="8"/>
  <c r="N16" i="31" s="1"/>
  <c r="Y34" i="8"/>
  <c r="O16" i="31" s="1"/>
  <c r="Z34" i="8"/>
  <c r="P16" i="31" s="1"/>
  <c r="M21" i="32"/>
  <c r="C17" i="31" s="1"/>
  <c r="N21" i="32"/>
  <c r="D17" i="31" s="1"/>
  <c r="O21" i="32"/>
  <c r="E17" i="31" s="1"/>
  <c r="P21" i="32"/>
  <c r="F17" i="31" s="1"/>
  <c r="Q21" i="32"/>
  <c r="G17" i="31" s="1"/>
  <c r="R21" i="32"/>
  <c r="H17" i="31" s="1"/>
  <c r="S21" i="32"/>
  <c r="I17" i="31" s="1"/>
  <c r="T21" i="32"/>
  <c r="J17" i="31" s="1"/>
  <c r="U21" i="32"/>
  <c r="K17" i="31" s="1"/>
  <c r="V21" i="32"/>
  <c r="L17" i="31" s="1"/>
  <c r="W21" i="32"/>
  <c r="M17" i="31" s="1"/>
  <c r="X21" i="32"/>
  <c r="N17" i="31" s="1"/>
  <c r="Y21" i="32"/>
  <c r="O17" i="31" s="1"/>
  <c r="Z21" i="32"/>
  <c r="P17" i="31" s="1"/>
  <c r="M38" i="32"/>
  <c r="C18" i="31" s="1"/>
  <c r="N38" i="32"/>
  <c r="D18" i="31" s="1"/>
  <c r="O38" i="32"/>
  <c r="E18" i="31" s="1"/>
  <c r="P38" i="32"/>
  <c r="F18" i="31" s="1"/>
  <c r="Q38" i="32"/>
  <c r="G18" i="31" s="1"/>
  <c r="R38" i="32"/>
  <c r="H18" i="31" s="1"/>
  <c r="S38" i="32"/>
  <c r="I18" i="31" s="1"/>
  <c r="T38" i="32"/>
  <c r="J18" i="31" s="1"/>
  <c r="U38" i="32"/>
  <c r="K18" i="31" s="1"/>
  <c r="V38" i="32"/>
  <c r="L18" i="31" s="1"/>
  <c r="W38" i="32"/>
  <c r="M18" i="31" s="1"/>
  <c r="X38" i="32"/>
  <c r="N18" i="31" s="1"/>
  <c r="Y38" i="32"/>
  <c r="O18" i="31" s="1"/>
  <c r="Z38" i="32"/>
  <c r="P18" i="31" s="1"/>
  <c r="M14" i="13"/>
  <c r="C20" i="31" s="1"/>
  <c r="N14" i="13"/>
  <c r="D20" i="31" s="1"/>
  <c r="O14" i="13"/>
  <c r="E20" i="31" s="1"/>
  <c r="P14" i="13"/>
  <c r="F20" i="31" s="1"/>
  <c r="Q14" i="13"/>
  <c r="G20" i="31" s="1"/>
  <c r="R14" i="13"/>
  <c r="H20" i="31" s="1"/>
  <c r="S14" i="13"/>
  <c r="I20" i="31" s="1"/>
  <c r="T14" i="13"/>
  <c r="J20" i="31" s="1"/>
  <c r="U14" i="13"/>
  <c r="K20" i="31" s="1"/>
  <c r="V14" i="13"/>
  <c r="L20" i="31" s="1"/>
  <c r="W14" i="13"/>
  <c r="M20" i="31" s="1"/>
  <c r="X14" i="13"/>
  <c r="N20" i="31" s="1"/>
  <c r="Y14" i="13"/>
  <c r="O20" i="31" s="1"/>
  <c r="Z14" i="13"/>
  <c r="P20" i="31" s="1"/>
  <c r="M38" i="13"/>
  <c r="C21" i="31" s="1"/>
  <c r="N38" i="13"/>
  <c r="D21" i="31" s="1"/>
  <c r="O38" i="13"/>
  <c r="E21" i="31" s="1"/>
  <c r="P38" i="13"/>
  <c r="F21" i="31" s="1"/>
  <c r="Q38" i="13"/>
  <c r="G21" i="31" s="1"/>
  <c r="R38" i="13"/>
  <c r="H21" i="31" s="1"/>
  <c r="S38" i="13"/>
  <c r="I21" i="31" s="1"/>
  <c r="T38" i="13"/>
  <c r="J21" i="31" s="1"/>
  <c r="U38" i="13"/>
  <c r="K21" i="31" s="1"/>
  <c r="V38" i="13"/>
  <c r="L21" i="31" s="1"/>
  <c r="W38" i="13"/>
  <c r="M21" i="31" s="1"/>
  <c r="X38" i="13"/>
  <c r="N21" i="31" s="1"/>
  <c r="Y38" i="13"/>
  <c r="O21" i="31" s="1"/>
  <c r="Z38" i="13"/>
  <c r="P21" i="31" s="1"/>
  <c r="C24" i="31"/>
  <c r="D24" i="31"/>
  <c r="O15" i="17"/>
  <c r="E24" i="31" s="1"/>
  <c r="P15" i="17"/>
  <c r="F24" i="31" s="1"/>
  <c r="Q15" i="17"/>
  <c r="G24" i="31" s="1"/>
  <c r="R15" i="17"/>
  <c r="H24" i="31" s="1"/>
  <c r="S15" i="17"/>
  <c r="I24" i="31" s="1"/>
  <c r="T15" i="17"/>
  <c r="J24" i="31" s="1"/>
  <c r="U15" i="17"/>
  <c r="K24" i="31" s="1"/>
  <c r="V15" i="17"/>
  <c r="L24" i="31" s="1"/>
  <c r="W15" i="17"/>
  <c r="M24" i="31" s="1"/>
  <c r="X15" i="17"/>
  <c r="N24" i="31" s="1"/>
  <c r="Y15" i="17"/>
  <c r="O24" i="31" s="1"/>
  <c r="Z15" i="17"/>
  <c r="P24" i="31" s="1"/>
  <c r="M34" i="17"/>
  <c r="C25" i="31" s="1"/>
  <c r="N34" i="17"/>
  <c r="D25" i="31" s="1"/>
  <c r="O34" i="17"/>
  <c r="E25" i="31" s="1"/>
  <c r="P34" i="17"/>
  <c r="F25" i="31" s="1"/>
  <c r="Q34" i="17"/>
  <c r="G25" i="31" s="1"/>
  <c r="R34" i="17"/>
  <c r="H25" i="31" s="1"/>
  <c r="S34" i="17"/>
  <c r="I25" i="31" s="1"/>
  <c r="T34" i="17"/>
  <c r="J25" i="31" s="1"/>
  <c r="U34" i="17"/>
  <c r="K25" i="31" s="1"/>
  <c r="V34" i="17"/>
  <c r="L25" i="31" s="1"/>
  <c r="W34" i="17"/>
  <c r="M25" i="31" s="1"/>
  <c r="X34" i="17"/>
  <c r="N25" i="31" s="1"/>
  <c r="Y34" i="17"/>
  <c r="O25" i="31" s="1"/>
  <c r="Z34" i="17"/>
  <c r="P25" i="31" s="1"/>
  <c r="C27" i="31"/>
  <c r="D27" i="31"/>
  <c r="E27" i="31"/>
  <c r="F27" i="31"/>
  <c r="G27" i="31"/>
  <c r="H27" i="31"/>
  <c r="I27" i="31"/>
  <c r="J27" i="31"/>
  <c r="K27" i="31"/>
  <c r="L27" i="31"/>
  <c r="M27" i="31"/>
  <c r="N27" i="31"/>
  <c r="O27" i="31"/>
  <c r="P27" i="31"/>
  <c r="M23" i="20"/>
  <c r="C28" i="31" s="1"/>
  <c r="N23" i="20"/>
  <c r="D28" i="31" s="1"/>
  <c r="O23" i="20"/>
  <c r="E28" i="31" s="1"/>
  <c r="P23" i="20"/>
  <c r="F28" i="31" s="1"/>
  <c r="Q23" i="20"/>
  <c r="G28" i="31" s="1"/>
  <c r="R23" i="20"/>
  <c r="H28" i="31" s="1"/>
  <c r="S23" i="20"/>
  <c r="I28" i="31" s="1"/>
  <c r="T23" i="20"/>
  <c r="J28" i="31" s="1"/>
  <c r="U23" i="20"/>
  <c r="K28" i="31" s="1"/>
  <c r="V23" i="20"/>
  <c r="L28" i="31" s="1"/>
  <c r="W23" i="20"/>
  <c r="M28" i="31" s="1"/>
  <c r="X23" i="20"/>
  <c r="N28" i="31" s="1"/>
  <c r="Y23" i="20"/>
  <c r="O28" i="31" s="1"/>
  <c r="Z23" i="20"/>
  <c r="P28" i="31" s="1"/>
  <c r="M15" i="22"/>
  <c r="C29" i="31" s="1"/>
  <c r="N15" i="22"/>
  <c r="D29" i="31" s="1"/>
  <c r="O15" i="22"/>
  <c r="E29" i="31" s="1"/>
  <c r="P15" i="22"/>
  <c r="F29" i="31" s="1"/>
  <c r="Q15" i="22"/>
  <c r="G29" i="31" s="1"/>
  <c r="R15" i="22"/>
  <c r="H29" i="31" s="1"/>
  <c r="S15" i="22"/>
  <c r="I29" i="31" s="1"/>
  <c r="T15" i="22"/>
  <c r="J29" i="31" s="1"/>
  <c r="U15" i="22"/>
  <c r="K29" i="31" s="1"/>
  <c r="V15" i="22"/>
  <c r="L29" i="31" s="1"/>
  <c r="W15" i="22"/>
  <c r="M29" i="31" s="1"/>
  <c r="X15" i="22"/>
  <c r="N29" i="31" s="1"/>
  <c r="Y15" i="22"/>
  <c r="O29" i="31" s="1"/>
  <c r="Z15" i="22"/>
  <c r="P29" i="31" s="1"/>
  <c r="J30" i="31"/>
  <c r="M33" i="24"/>
  <c r="C31" i="31" s="1"/>
  <c r="N33" i="24"/>
  <c r="D31" i="31" s="1"/>
  <c r="O33" i="24"/>
  <c r="E31" i="31" s="1"/>
  <c r="P33" i="24"/>
  <c r="F31" i="31" s="1"/>
  <c r="Q33" i="24"/>
  <c r="G31" i="31" s="1"/>
  <c r="R33" i="24"/>
  <c r="H31" i="31" s="1"/>
  <c r="S33" i="24"/>
  <c r="I31" i="31" s="1"/>
  <c r="T33" i="24"/>
  <c r="J31" i="31" s="1"/>
  <c r="U33" i="24"/>
  <c r="K31" i="31" s="1"/>
  <c r="V33" i="24"/>
  <c r="L31" i="31" s="1"/>
  <c r="W33" i="24"/>
  <c r="M31" i="31" s="1"/>
  <c r="X33" i="24"/>
  <c r="N31" i="31" s="1"/>
  <c r="Y33" i="24"/>
  <c r="O31" i="31" s="1"/>
  <c r="Z33" i="24"/>
  <c r="P31" i="31" s="1"/>
  <c r="M16" i="25"/>
  <c r="C32" i="31" s="1"/>
  <c r="N16" i="25"/>
  <c r="D32" i="31" s="1"/>
  <c r="O16" i="25"/>
  <c r="E32" i="31" s="1"/>
  <c r="P16" i="25"/>
  <c r="F32" i="31" s="1"/>
  <c r="Q16" i="25"/>
  <c r="G32" i="31" s="1"/>
  <c r="R16" i="25"/>
  <c r="H32" i="31" s="1"/>
  <c r="S16" i="25"/>
  <c r="I32" i="31" s="1"/>
  <c r="T16" i="25"/>
  <c r="J32" i="31" s="1"/>
  <c r="U16" i="25"/>
  <c r="K32" i="31" s="1"/>
  <c r="V16" i="25"/>
  <c r="L32" i="31" s="1"/>
  <c r="W16" i="25"/>
  <c r="M32" i="31" s="1"/>
  <c r="X16" i="25"/>
  <c r="N32" i="31" s="1"/>
  <c r="Y16" i="25"/>
  <c r="O32" i="31" s="1"/>
  <c r="Z16" i="25"/>
  <c r="P32" i="31" s="1"/>
  <c r="M33" i="25"/>
  <c r="C33" i="31" s="1"/>
  <c r="N33" i="25"/>
  <c r="D33" i="31" s="1"/>
  <c r="O33" i="25"/>
  <c r="E33" i="31" s="1"/>
  <c r="F33" i="31"/>
  <c r="Q33" i="25"/>
  <c r="G33" i="31" s="1"/>
  <c r="H33" i="31"/>
  <c r="I33" i="31"/>
  <c r="T33" i="25"/>
  <c r="J33" i="31" s="1"/>
  <c r="K33" i="31"/>
  <c r="L33" i="31"/>
  <c r="W33" i="25"/>
  <c r="M33" i="31" s="1"/>
  <c r="N33" i="31"/>
  <c r="O33" i="31"/>
  <c r="Z33" i="25"/>
  <c r="P33" i="31" s="1"/>
  <c r="L33" i="25"/>
  <c r="B33" i="31" s="1"/>
  <c r="K33" i="25"/>
  <c r="J33" i="25"/>
  <c r="L23" i="20"/>
  <c r="B28" i="31" s="1"/>
  <c r="K23" i="20"/>
  <c r="J23" i="20"/>
  <c r="L34" i="17"/>
  <c r="B25" i="31" s="1"/>
  <c r="K34" i="17"/>
  <c r="J34" i="17"/>
  <c r="L38" i="13"/>
  <c r="B21" i="31" s="1"/>
  <c r="L14" i="13"/>
  <c r="B20" i="31" s="1"/>
  <c r="K38" i="13"/>
  <c r="J38" i="13"/>
  <c r="L38" i="32"/>
  <c r="B18" i="31" s="1"/>
  <c r="L21" i="32"/>
  <c r="B17" i="31" s="1"/>
  <c r="K38" i="32"/>
  <c r="J38" i="32"/>
  <c r="J21" i="32"/>
  <c r="K21" i="32"/>
  <c r="L34" i="8"/>
  <c r="B16" i="31" s="1"/>
  <c r="K34" i="8"/>
  <c r="J34" i="8"/>
  <c r="U28" i="4"/>
  <c r="K11" i="31" s="1"/>
  <c r="V28" i="4"/>
  <c r="L11" i="31" s="1"/>
  <c r="W28" i="4"/>
  <c r="M11" i="31" s="1"/>
  <c r="X28" i="4"/>
  <c r="N11" i="31" s="1"/>
  <c r="Y28" i="4"/>
  <c r="O11" i="31" s="1"/>
  <c r="Z28" i="4"/>
  <c r="P11" i="31" s="1"/>
  <c r="R28" i="4"/>
  <c r="H11" i="31" s="1"/>
  <c r="S28" i="4"/>
  <c r="I11" i="31" s="1"/>
  <c r="T28" i="4"/>
  <c r="J11" i="31" s="1"/>
  <c r="L28" i="4"/>
  <c r="B11" i="31" s="1"/>
  <c r="M28" i="4"/>
  <c r="C11" i="31" s="1"/>
  <c r="N28" i="4"/>
  <c r="D11" i="31" s="1"/>
  <c r="O28" i="4"/>
  <c r="E11" i="31" s="1"/>
  <c r="P28" i="4"/>
  <c r="F11" i="31" s="1"/>
  <c r="Q28" i="4"/>
  <c r="G11" i="31" s="1"/>
  <c r="L13" i="8"/>
  <c r="B15" i="31" s="1"/>
  <c r="L15" i="17"/>
  <c r="B24" i="31" s="1"/>
  <c r="B27" i="31"/>
  <c r="B29" i="31"/>
  <c r="L33" i="24"/>
  <c r="B31" i="31" s="1"/>
  <c r="L16" i="25"/>
  <c r="B32" i="31" s="1"/>
  <c r="J39" i="28"/>
  <c r="K39" i="28"/>
  <c r="I35" i="6"/>
  <c r="I82" i="6" s="1"/>
  <c r="I121" i="6" s="1"/>
  <c r="I155" i="6" s="1"/>
  <c r="I34" i="5"/>
  <c r="I75" i="5" s="1"/>
  <c r="J16" i="25"/>
  <c r="K16" i="25"/>
  <c r="J33" i="24"/>
  <c r="K33" i="24"/>
  <c r="J15" i="22"/>
  <c r="K15" i="22"/>
  <c r="J15" i="17"/>
  <c r="K15" i="17"/>
  <c r="J14" i="13"/>
  <c r="K14" i="13"/>
  <c r="J13" i="8"/>
  <c r="K13" i="8"/>
  <c r="J67" i="7"/>
  <c r="K67" i="7"/>
  <c r="J35" i="6"/>
  <c r="J82" i="6" s="1"/>
  <c r="J121" i="6" s="1"/>
  <c r="J155" i="6" s="1"/>
  <c r="K35" i="6"/>
  <c r="K82" i="6" s="1"/>
  <c r="K121" i="6" s="1"/>
  <c r="K155" i="6" s="1"/>
  <c r="J34" i="5"/>
  <c r="J75" i="5" s="1"/>
  <c r="J97" i="5" s="1"/>
  <c r="K34" i="5"/>
  <c r="K75" i="5" s="1"/>
  <c r="K97" i="5" s="1"/>
  <c r="I28" i="4"/>
  <c r="K28" i="4"/>
  <c r="Q97" i="5" l="1"/>
  <c r="G12" i="31" s="1"/>
  <c r="Z97" i="5"/>
  <c r="P12" i="31" s="1"/>
  <c r="Y97" i="5"/>
  <c r="O12" i="31" s="1"/>
  <c r="X97" i="5"/>
  <c r="N12" i="31" s="1"/>
  <c r="W97" i="5"/>
  <c r="M12" i="31" s="1"/>
  <c r="V97" i="5"/>
  <c r="L12" i="31" s="1"/>
  <c r="U97" i="5"/>
  <c r="K12" i="31" s="1"/>
  <c r="T97" i="5"/>
  <c r="J12" i="31" s="1"/>
  <c r="S97" i="5"/>
  <c r="I12" i="31" s="1"/>
  <c r="R97" i="5"/>
  <c r="H12" i="31" s="1"/>
  <c r="P97" i="5"/>
  <c r="F12" i="31" s="1"/>
  <c r="O97" i="5"/>
  <c r="E12" i="31" s="1"/>
  <c r="N97" i="5"/>
  <c r="D12" i="31" s="1"/>
  <c r="M97" i="5"/>
  <c r="C12" i="31" s="1"/>
  <c r="B12" i="31"/>
  <c r="L121" i="6"/>
  <c r="Y121" i="6"/>
  <c r="V121" i="6"/>
  <c r="S121" i="6"/>
  <c r="P121" i="6"/>
  <c r="M121" i="6"/>
  <c r="Z121" i="6"/>
  <c r="X121" i="6"/>
  <c r="W121" i="6"/>
  <c r="U121" i="6"/>
  <c r="T121" i="6"/>
  <c r="R121" i="6"/>
  <c r="Q121" i="6"/>
  <c r="O121" i="6"/>
  <c r="N121" i="6"/>
  <c r="L67" i="7"/>
  <c r="B14" i="31" s="1"/>
  <c r="N62" i="12"/>
  <c r="D19" i="31" s="1"/>
  <c r="B34" i="31" l="1"/>
  <c r="N155" i="6"/>
  <c r="D13" i="31" s="1"/>
  <c r="D34" i="31" s="1"/>
  <c r="L155" i="6"/>
  <c r="B13" i="31" s="1"/>
  <c r="Z155" i="6"/>
  <c r="P13" i="31" s="1"/>
  <c r="P34" i="31" s="1"/>
  <c r="Y155" i="6"/>
  <c r="O13" i="31" s="1"/>
  <c r="O34" i="31" s="1"/>
  <c r="X155" i="6"/>
  <c r="N13" i="31" s="1"/>
  <c r="N34" i="31" s="1"/>
  <c r="W155" i="6"/>
  <c r="M13" i="31" s="1"/>
  <c r="M34" i="31" s="1"/>
  <c r="V155" i="6"/>
  <c r="L13" i="31" s="1"/>
  <c r="L34" i="31" s="1"/>
  <c r="U155" i="6"/>
  <c r="K13" i="31" s="1"/>
  <c r="K34" i="31" s="1"/>
  <c r="T155" i="6"/>
  <c r="J13" i="31" s="1"/>
  <c r="J34" i="31" s="1"/>
  <c r="S155" i="6"/>
  <c r="I13" i="31" s="1"/>
  <c r="I34" i="31" s="1"/>
  <c r="R155" i="6"/>
  <c r="H13" i="31" s="1"/>
  <c r="H34" i="31" s="1"/>
  <c r="Q155" i="6"/>
  <c r="G13" i="31" s="1"/>
  <c r="G34" i="31" s="1"/>
  <c r="P155" i="6"/>
  <c r="F13" i="31" s="1"/>
  <c r="F34" i="31" s="1"/>
  <c r="O155" i="6"/>
  <c r="E13" i="31" s="1"/>
  <c r="E34" i="31" s="1"/>
  <c r="M155" i="6"/>
  <c r="C13" i="31" s="1"/>
  <c r="C34" i="31" s="1"/>
</calcChain>
</file>

<file path=xl/sharedStrings.xml><?xml version="1.0" encoding="utf-8"?>
<sst xmlns="http://schemas.openxmlformats.org/spreadsheetml/2006/main" count="3755" uniqueCount="667">
  <si>
    <t>Název stavby</t>
  </si>
  <si>
    <t xml:space="preserve">  C E L K E M</t>
  </si>
  <si>
    <t>(1)</t>
  </si>
  <si>
    <t>(2)</t>
  </si>
  <si>
    <t>(3)</t>
  </si>
  <si>
    <t>(4)</t>
  </si>
  <si>
    <t>(5)</t>
  </si>
  <si>
    <t>(6)</t>
  </si>
  <si>
    <t>(8)</t>
  </si>
  <si>
    <t>(9)</t>
  </si>
  <si>
    <t>(10)</t>
  </si>
  <si>
    <t>(12)</t>
  </si>
  <si>
    <t>Celková</t>
  </si>
  <si>
    <t>Očekávané</t>
  </si>
  <si>
    <t>(13)</t>
  </si>
  <si>
    <t>sloupec 1</t>
  </si>
  <si>
    <t>sloupec 4</t>
  </si>
  <si>
    <t>sloupec 5</t>
  </si>
  <si>
    <t>sloupec 6</t>
  </si>
  <si>
    <t>(14)</t>
  </si>
  <si>
    <t>Statutární město Ostrava</t>
  </si>
  <si>
    <t>Veřejné rozpočty (stát, EU)</t>
  </si>
  <si>
    <t>Jiné zdroje (vlastní zdroje ÚMOb., spol.)</t>
  </si>
  <si>
    <t>Poznámka:</t>
  </si>
  <si>
    <t xml:space="preserve">sloupec (1) =           </t>
  </si>
  <si>
    <t xml:space="preserve">sloupec (4) = </t>
  </si>
  <si>
    <t>finanční údaje v tis. Kč</t>
  </si>
  <si>
    <t>Celkové rozpočtové náklady stavby</t>
  </si>
  <si>
    <t>Veřejné rozpočty (stát/EU)</t>
  </si>
  <si>
    <t>Jiné zdroje (vlastní zdroje, ÚMOb.)</t>
  </si>
  <si>
    <t>(16)</t>
  </si>
  <si>
    <t>(17)</t>
  </si>
  <si>
    <t>(18)</t>
  </si>
  <si>
    <t>Skutečné</t>
  </si>
  <si>
    <t>Lokalita stavby</t>
  </si>
  <si>
    <t>Investor</t>
  </si>
  <si>
    <t>Rok</t>
  </si>
  <si>
    <t>zahájení</t>
  </si>
  <si>
    <t>dokončení</t>
  </si>
  <si>
    <t>§</t>
  </si>
  <si>
    <t>Pol.</t>
  </si>
  <si>
    <t>Org.</t>
  </si>
  <si>
    <t>…</t>
  </si>
  <si>
    <t>krytí rozpočtem SMO</t>
  </si>
  <si>
    <t>Nositel požadavku:</t>
  </si>
  <si>
    <t>Městský obvod Moravská Ostrava a Přívoz</t>
  </si>
  <si>
    <t>Stránka č. 1</t>
  </si>
  <si>
    <t>Městský obvod Ostrava - Jih</t>
  </si>
  <si>
    <t>Městský obvod Poruba</t>
  </si>
  <si>
    <t>Městský obvod Slezská Ostrava</t>
  </si>
  <si>
    <t>Městský obvod Nová Bělá</t>
  </si>
  <si>
    <t>Městský obvod Vítkovice</t>
  </si>
  <si>
    <t>Městský obvod Pustkovec</t>
  </si>
  <si>
    <t>Městský obvod Mariánské Hory a Hulváky</t>
  </si>
  <si>
    <t>Městský obvod Petřkovice</t>
  </si>
  <si>
    <t>Městský obvod Lhotka</t>
  </si>
  <si>
    <t>Městský obvod Hošťálkovice</t>
  </si>
  <si>
    <t>Městský obvod Nová Ves</t>
  </si>
  <si>
    <t>Městský obvod Proskovice</t>
  </si>
  <si>
    <t>Městský obvod Michálkovice</t>
  </si>
  <si>
    <t>Městský obvod Radvanice a Bartovice</t>
  </si>
  <si>
    <t>Městský obvod Krásné Pole</t>
  </si>
  <si>
    <t>Městský obvod Martinov</t>
  </si>
  <si>
    <t>Městský obvod Polanka nad Odrou</t>
  </si>
  <si>
    <t>Městský obvod Hrabová</t>
  </si>
  <si>
    <t>Městský obvod Svinov</t>
  </si>
  <si>
    <t>Městský obvod Třebovice</t>
  </si>
  <si>
    <t>Městský obvod Plesná</t>
  </si>
  <si>
    <t>Stránka č. 2</t>
  </si>
  <si>
    <t>Stránka č. 3</t>
  </si>
  <si>
    <t>Městské obvody</t>
  </si>
  <si>
    <t>Název obvodu</t>
  </si>
  <si>
    <t>Moravská Ostrava a Přívoz</t>
  </si>
  <si>
    <t>Slezská Ostrava</t>
  </si>
  <si>
    <t>Ostrava - Jih</t>
  </si>
  <si>
    <t>Poruba</t>
  </si>
  <si>
    <t>Nová Bělá</t>
  </si>
  <si>
    <t>Vítkovice</t>
  </si>
  <si>
    <t>Stará Bělá</t>
  </si>
  <si>
    <t>Pustkovec</t>
  </si>
  <si>
    <t>Mariánské Hory a Hulváky</t>
  </si>
  <si>
    <t>Petřkovice</t>
  </si>
  <si>
    <t>Lhotka</t>
  </si>
  <si>
    <t>Hošťálkovice</t>
  </si>
  <si>
    <t>Nová Ves</t>
  </si>
  <si>
    <t>Proskovice</t>
  </si>
  <si>
    <t>Michálkovice</t>
  </si>
  <si>
    <t>Radvanice a Bartovice</t>
  </si>
  <si>
    <t>Krásné Pole</t>
  </si>
  <si>
    <t>Martinov</t>
  </si>
  <si>
    <t>Polanka nad Odrou</t>
  </si>
  <si>
    <t>Hrabová</t>
  </si>
  <si>
    <t>Svinov</t>
  </si>
  <si>
    <t>Třebovice</t>
  </si>
  <si>
    <t>Plesná</t>
  </si>
  <si>
    <t>OBSAH :</t>
  </si>
  <si>
    <t>Městský obvod</t>
  </si>
  <si>
    <t>stránka č.</t>
  </si>
  <si>
    <t>~</t>
  </si>
  <si>
    <r>
      <t>Finanční údaje</t>
    </r>
    <r>
      <rPr>
        <b/>
        <sz val="12"/>
        <rFont val="Arial"/>
        <family val="2"/>
      </rPr>
      <t xml:space="preserve"> v tis. Kč</t>
    </r>
  </si>
  <si>
    <r>
      <t xml:space="preserve">Městské obvody   </t>
    </r>
    <r>
      <rPr>
        <b/>
        <sz val="13"/>
        <rFont val="Arial CE"/>
        <family val="2"/>
        <charset val="238"/>
      </rPr>
      <t>CELKEM</t>
    </r>
  </si>
  <si>
    <t>Stránka č. 5</t>
  </si>
  <si>
    <t>Stránka č. 6</t>
  </si>
  <si>
    <t>Stránka č. 7</t>
  </si>
  <si>
    <t>Stránka č. 9</t>
  </si>
  <si>
    <t>Stránka č. 13</t>
  </si>
  <si>
    <t>Stránka č. 14</t>
  </si>
  <si>
    <t>Stránka č. 15</t>
  </si>
  <si>
    <t>Stránka č. 16</t>
  </si>
  <si>
    <t>Stránka č. 17</t>
  </si>
  <si>
    <t>Stránka č. 18</t>
  </si>
  <si>
    <t>Stránka č. 19</t>
  </si>
  <si>
    <t>Stránka č. 4</t>
  </si>
  <si>
    <t>Stránka č. 8</t>
  </si>
  <si>
    <t>Stránka č. 11</t>
  </si>
  <si>
    <t>r. 2017</t>
  </si>
  <si>
    <t>Stránka č. 12</t>
  </si>
  <si>
    <t>r. 2018</t>
  </si>
  <si>
    <t>Rozpočtová skladba na r.2015</t>
  </si>
  <si>
    <t>Stránka č. 10</t>
  </si>
  <si>
    <t>Kapitálový výhled na léta 2017 - 2019</t>
  </si>
  <si>
    <t>r. 2019</t>
  </si>
  <si>
    <r>
      <t>Plnění po r.</t>
    </r>
    <r>
      <rPr>
        <b/>
        <sz val="11"/>
        <rFont val="Arial CE"/>
        <charset val="238"/>
      </rPr>
      <t>2019</t>
    </r>
  </si>
  <si>
    <t>Stránka č. 20</t>
  </si>
  <si>
    <t>Stránka č. 21</t>
  </si>
  <si>
    <t>Stránka č. 22</t>
  </si>
  <si>
    <r>
      <t xml:space="preserve">Seznam všech požadavků </t>
    </r>
    <r>
      <rPr>
        <b/>
        <u/>
        <sz val="24"/>
        <rFont val="Arial"/>
        <family val="2"/>
      </rPr>
      <t>městských obvodů</t>
    </r>
    <r>
      <rPr>
        <b/>
        <sz val="18"/>
        <rFont val="Arial"/>
        <family val="2"/>
      </rPr>
      <t xml:space="preserve"> na zařazení do investičního rozpočtu SMO na rok 2017</t>
    </r>
  </si>
  <si>
    <t>a kapitálového výhledu SMO na léta 2018 - 2020</t>
  </si>
  <si>
    <t>Požadavek na rok 2017</t>
  </si>
  <si>
    <r>
      <t>Předpokl. nedočerpané prostředky</t>
    </r>
    <r>
      <rPr>
        <b/>
        <sz val="10"/>
        <rFont val="Arial CE"/>
        <charset val="238"/>
      </rPr>
      <t xml:space="preserve"> </t>
    </r>
    <r>
      <rPr>
        <b/>
        <sz val="11"/>
        <rFont val="Arial CE"/>
        <charset val="238"/>
      </rPr>
      <t>r.2016</t>
    </r>
  </si>
  <si>
    <t>r. 2020</t>
  </si>
  <si>
    <r>
      <t>Zbývá proinv. po r.</t>
    </r>
    <r>
      <rPr>
        <b/>
        <sz val="9"/>
        <rFont val="Arial CE"/>
        <family val="2"/>
        <charset val="238"/>
      </rPr>
      <t xml:space="preserve"> </t>
    </r>
    <r>
      <rPr>
        <b/>
        <sz val="11"/>
        <rFont val="Arial CE"/>
        <charset val="238"/>
      </rPr>
      <t>2020</t>
    </r>
  </si>
  <si>
    <r>
      <t xml:space="preserve">plnění do </t>
    </r>
    <r>
      <rPr>
        <b/>
        <sz val="11"/>
        <rFont val="Arial CE"/>
        <charset val="238"/>
      </rPr>
      <t>12/2015</t>
    </r>
  </si>
  <si>
    <r>
      <t>plnění v roce</t>
    </r>
    <r>
      <rPr>
        <b/>
        <sz val="9"/>
        <rFont val="Arial CE"/>
        <family val="2"/>
        <charset val="238"/>
      </rPr>
      <t xml:space="preserve"> </t>
    </r>
    <r>
      <rPr>
        <b/>
        <sz val="11"/>
        <rFont val="Arial CE"/>
        <charset val="238"/>
      </rPr>
      <t>2016</t>
    </r>
  </si>
  <si>
    <r>
      <t>finanční potřeba na rok</t>
    </r>
    <r>
      <rPr>
        <b/>
        <sz val="9"/>
        <rFont val="Arial CE"/>
        <family val="2"/>
        <charset val="238"/>
      </rPr>
      <t xml:space="preserve"> </t>
    </r>
    <r>
      <rPr>
        <b/>
        <sz val="11"/>
        <rFont val="Arial CE"/>
        <charset val="238"/>
      </rPr>
      <t>2017</t>
    </r>
  </si>
  <si>
    <r>
      <t>Plnění po r.</t>
    </r>
    <r>
      <rPr>
        <b/>
        <sz val="11"/>
        <rFont val="Arial CE"/>
        <charset val="238"/>
      </rPr>
      <t>2020</t>
    </r>
  </si>
  <si>
    <t>Kapitálový výhled na léta 2018 - 2020</t>
  </si>
  <si>
    <t>Rekonstrukce ulic Jurečkova, Denisova, Střední</t>
  </si>
  <si>
    <t>MOP</t>
  </si>
  <si>
    <t>Rekonstrukce ulice Mánesova</t>
  </si>
  <si>
    <t>Výstavba bytového domu na ul. Janáčkova</t>
  </si>
  <si>
    <t>ZŠaMŠO, Ostrčilova 10 - rekonstrukce hřiště - 1.etapa</t>
  </si>
  <si>
    <t>Revitalizace výškového domu Ostrčilova 4</t>
  </si>
  <si>
    <t>Úprava parku P. Bezruče</t>
  </si>
  <si>
    <t>ZŠO, Nádražní 117 - rekonstrukce hřiště</t>
  </si>
  <si>
    <t xml:space="preserve">Regenerace sídliště Fifejdy II. </t>
  </si>
  <si>
    <t>Regenerace sídliště Šalamouna 5B etapa</t>
  </si>
  <si>
    <t>Dětský ráj II. - II. etapa</t>
  </si>
  <si>
    <t>Dopravní hřiště Orebitská</t>
  </si>
  <si>
    <t>Rekonstrukce parku Čs. letců</t>
  </si>
  <si>
    <t>Park válečných veteránů</t>
  </si>
  <si>
    <t>Tolstého 6 - rekonstrukce bytů a společných prostor</t>
  </si>
  <si>
    <t>Rekonstrukce bytového domu Newtonova 18</t>
  </si>
  <si>
    <t>Rekonstrukce ulice Živičná - I.etapa</t>
  </si>
  <si>
    <t>Fűgnerova 4 - rekonstrukce bytového domu komplexní (5 BJ)</t>
  </si>
  <si>
    <t>Hala ZŠO Gen. Píky</t>
  </si>
  <si>
    <t>8, 10, 14 Na Náhonu</t>
  </si>
  <si>
    <t>Rekonstrukce ulice Kostelní, Zeyerova</t>
  </si>
  <si>
    <t>Napojení ul.Newtonova na ul.Sokolská tř.</t>
  </si>
  <si>
    <t>Rekonstrukce ul. Opavská na městskou třídu</t>
  </si>
  <si>
    <t>POR</t>
  </si>
  <si>
    <t>Rekonstrukce ulice Gustava Klimenta</t>
  </si>
  <si>
    <t xml:space="preserve">Řešení parkování u DK Poklad </t>
  </si>
  <si>
    <t>MMO</t>
  </si>
  <si>
    <t xml:space="preserve">Parkoviště na ul. Alžírská </t>
  </si>
  <si>
    <t>Nástupní plochy pro IZS v městském obvodě Porubě</t>
  </si>
  <si>
    <t>Dopravní napojení parkoviště u Zámku na ulici Nábřeží SPB v Ostravě - Porubě</t>
  </si>
  <si>
    <t>Stavební úprava chodníků na ulici Heyrovského v Ostravě - Porubě</t>
  </si>
  <si>
    <t>Parkoviště u ÚMOb Poruba na ulici Gen. Sochora v Ostravě - Porubě</t>
  </si>
  <si>
    <t>Podzemní parkoviště lokalita Hlavní třída</t>
  </si>
  <si>
    <t>Parkoviště u Koruny</t>
  </si>
  <si>
    <t>Přemístění vozovny - autobusy</t>
  </si>
  <si>
    <t>Přemístění vozovny -  tramvaje</t>
  </si>
  <si>
    <t>Zateplení střechy MŠ Skautská 1082</t>
  </si>
  <si>
    <t>Oprava sociálních zařízení MŠ V Zahradách 2148</t>
  </si>
  <si>
    <t>Svislá hydroizolace a drenáže MŠ Čs. Exilu</t>
  </si>
  <si>
    <t>Zateplení fasády MŠ Čs. Exilu 670</t>
  </si>
  <si>
    <t xml:space="preserve">Rekonstrukce VZT v kuchyni ZŠ J. Šoupala </t>
  </si>
  <si>
    <t>Tělocvična ZŠ Valčíka</t>
  </si>
  <si>
    <t>Multifunkční hřiště u ZŠ Bulharská</t>
  </si>
  <si>
    <t>Venkovní hřiště ZŠ Valčíka</t>
  </si>
  <si>
    <t>Komunitní centrum</t>
  </si>
  <si>
    <t>Sanace sklepních prostor bytového domu U Oblouku 501/5, 6, 7, 10, 11</t>
  </si>
  <si>
    <t>Rekonstrukce střechy bytového domu  U Oblouku 501/5, 6, 7, 10, 11</t>
  </si>
  <si>
    <t>Rekonstrukce bytových domů č.p. 432 - 435 na ulici Skautské</t>
  </si>
  <si>
    <t>Rekonstrukce bytových domů 383/24 a 385/28  na ulici Dělnické</t>
  </si>
  <si>
    <t>Rozšíření hřbitova v Ostravě - Svinově</t>
  </si>
  <si>
    <t>Objekt zázemí pro VPP</t>
  </si>
  <si>
    <t>6121, 6130</t>
  </si>
  <si>
    <t>Výkupy nemovitostí</t>
  </si>
  <si>
    <t>Podzemní kontejnery na odpad v Ostravě - Porubě</t>
  </si>
  <si>
    <t>Vnitroblok Resslova, Větrná v Ostravě - Porubě</t>
  </si>
  <si>
    <t>Revitalizace ul O.Jeremiáše</t>
  </si>
  <si>
    <t>Revitalizace veřejného prostoru Bohemka, náměstí Družby</t>
  </si>
  <si>
    <t>Veřejné prostranství ,,DUHA"</t>
  </si>
  <si>
    <t>Veřejné prostranství ,,FLORIDA"</t>
  </si>
  <si>
    <t>Veřejné prostranství ,,Oblouk - nábřeží - park"</t>
  </si>
  <si>
    <t>Rekonstrukce fasády U Oblouku 501/5,6,7,10,11</t>
  </si>
  <si>
    <t>Veřejné prostranství ,,Vozovna"</t>
  </si>
  <si>
    <t>Domov pro seniory</t>
  </si>
  <si>
    <t>Rekonstrukce azylového domu</t>
  </si>
  <si>
    <t>6121, 6122</t>
  </si>
  <si>
    <t>Městský kamerový systém</t>
  </si>
  <si>
    <t>Výstavba budovy radnice</t>
  </si>
  <si>
    <t>Posílení zdrojů virtuální struktury na straně MMO/Ovanetu (duplikace úložiště záloh z Poruby na geograficky oddělené úložiště OVANETu  dostatečnou rychlostí přenosu)</t>
  </si>
  <si>
    <t>Výměna diskového pole a NAS úložiště</t>
  </si>
  <si>
    <t>3745, 2219</t>
  </si>
  <si>
    <t>Alšovo náměstí, revitalizace veřejného prostoru a výstavba podzemního parkování.</t>
  </si>
  <si>
    <t>(7)</t>
  </si>
  <si>
    <t>(11)</t>
  </si>
  <si>
    <t>(15)</t>
  </si>
  <si>
    <t>(5) + (6) + (7) + (8)</t>
  </si>
  <si>
    <t>(2) + (3) + (4) + (9) + (10) + (11) + (12) + (13) + (14) + (15) + (16) + (17) + (18)</t>
  </si>
  <si>
    <r>
      <t xml:space="preserve">požadavek na kapitálový rozpočet SMO v roce 2015 nad rámec převodu </t>
    </r>
    <r>
      <rPr>
        <b/>
        <sz val="11"/>
        <rFont val="Arial"/>
        <family val="2"/>
        <charset val="238"/>
      </rPr>
      <t>(NEZAHRNUJE převod z roku 2016 uvedený ve sloupci (5) !!!!)</t>
    </r>
  </si>
  <si>
    <t>předpokládaný převod z rozpočtu SMO r.2016 do následujícího roku 2017 (nedočerpané prostředky rozpočtu SMO)</t>
  </si>
  <si>
    <t>Závlek cyklostezky Q</t>
  </si>
  <si>
    <t>Zvýšení bezpečnosti na komunikacích v MOb Krásné Pole, III. etapa</t>
  </si>
  <si>
    <t>Nástavba ZŠ Krásné Pole</t>
  </si>
  <si>
    <t>Přístavba hasičské zbrojnice a vybudování veřejného hřiště pro hasičský sport</t>
  </si>
  <si>
    <t>Výstavba víceúčelové sportovní haly</t>
  </si>
  <si>
    <t>Opravy a revitalizace hřbitova, vč. smuteční síně</t>
  </si>
  <si>
    <t>KPO</t>
  </si>
  <si>
    <t>MAR</t>
  </si>
  <si>
    <t>2017</t>
  </si>
  <si>
    <t>Rekonstrukce chodníku U Dílen</t>
  </si>
  <si>
    <t>Rozšíření místního rozhlasu</t>
  </si>
  <si>
    <t>Protipovodňová opatření městského obvodu Polanka nad Odrou</t>
  </si>
  <si>
    <t>Stavební úpravy hasičské zbrojnice čp. 592 v Polance nad Odrou</t>
  </si>
  <si>
    <t>Stavební úpravy školy čp.330 v Polance nad Odrou</t>
  </si>
  <si>
    <t>Stavební úpravy bytového domu čp. 545 v Polance nad Odrou</t>
  </si>
  <si>
    <t>Parkoviště u hřbitova</t>
  </si>
  <si>
    <t>Areál pro děti a aktivní odpočinek</t>
  </si>
  <si>
    <t>Rekonstrukce sportovního areálu</t>
  </si>
  <si>
    <t>Stavební úpravy křižovatek + rekonstrukce MK</t>
  </si>
  <si>
    <t>POL</t>
  </si>
  <si>
    <t>HRA</t>
  </si>
  <si>
    <t>Výstavba MŠ V. Huga</t>
  </si>
  <si>
    <t>Propustek Ve Stromoví</t>
  </si>
  <si>
    <t>Kruhový objezd ul. Frýdecká</t>
  </si>
  <si>
    <t>Propojovací větev mezi rampou ze sil. I/56 a ul. Paskovská na MOK u MAKRA</t>
  </si>
  <si>
    <t>Rozšíření místního hřbitova</t>
  </si>
  <si>
    <t>Výstavba smuteční síně</t>
  </si>
  <si>
    <t>Místní komunikace ul.Šaljapinova v úseku na Valech a Kozinova</t>
  </si>
  <si>
    <t>Místní komunikace ul. Krameriova v úseku Na Valech a Kozinova</t>
  </si>
  <si>
    <t>Místní komunikace ul. Praskova</t>
  </si>
  <si>
    <t>Chodník ul. Na Heleně</t>
  </si>
  <si>
    <t>Místní hřbitov-pět sekcí kolumbárií</t>
  </si>
  <si>
    <t>Místní komunikace ul. Čapajevova-V Mešníku</t>
  </si>
  <si>
    <t>Místní komunikace ul. J.Mošny + chodník</t>
  </si>
  <si>
    <t>Sportovní hala</t>
  </si>
  <si>
    <t>Dům pro seniory</t>
  </si>
  <si>
    <t>TRE</t>
  </si>
  <si>
    <t>Výstava chodníku</t>
  </si>
  <si>
    <t>Dešťová kanalizace - oprava , výstavba</t>
  </si>
  <si>
    <t>Rekonstrukce budovy ÚMOb, zateplení, bezbarierový přístup</t>
  </si>
  <si>
    <t>Rekonstrukce Domu smutku</t>
  </si>
  <si>
    <t>Veřejné  osvětlení</t>
  </si>
  <si>
    <t xml:space="preserve">Hřbitov - regenerace </t>
  </si>
  <si>
    <t>Výstavba sociálního domu</t>
  </si>
  <si>
    <t>Oprava místních komunikací</t>
  </si>
  <si>
    <t>Přechod pro chodce Žižkov</t>
  </si>
  <si>
    <t>PLE</t>
  </si>
  <si>
    <t>Stavební úpravy BD Kobrova 1</t>
  </si>
  <si>
    <t>RAB</t>
  </si>
  <si>
    <t>Stavební úpravy BD Kobrova 3</t>
  </si>
  <si>
    <t>Stavební úpravy BD Kobrova 5</t>
  </si>
  <si>
    <t>Stavební úpravy BD Kobrova 2</t>
  </si>
  <si>
    <t>Stavební úpravy BD Kobrova 4</t>
  </si>
  <si>
    <t>Stavební úpravy BD Kobrova 6</t>
  </si>
  <si>
    <t>Stavební úpravy BD Rokycanova 1</t>
  </si>
  <si>
    <t>Stavební úpravy BD Rokycanova 3</t>
  </si>
  <si>
    <t>Stavební úpravy BD Rokycanova 5</t>
  </si>
  <si>
    <t>Rekonstrukce elektro a osvětlení MŠ Bartovice</t>
  </si>
  <si>
    <t>Revitalizace zeleně v Ostravě - Radvanicích II</t>
  </si>
  <si>
    <t>Revitalizace areál DTJ- dopravní hřiště</t>
  </si>
  <si>
    <t>2018</t>
  </si>
  <si>
    <t>Revitalizace budovy SD Bartovice</t>
  </si>
  <si>
    <t>Stabilizace sesuvu hřbitova Radvanice</t>
  </si>
  <si>
    <t>Stabilizace sesuv. Území a odvodnění Bučinského lesa</t>
  </si>
  <si>
    <t>Stavební úpravy BD Těšínská 259</t>
  </si>
  <si>
    <t>Údržba chodníků na ul. Těšínské, úsek Fryštátská - ul. Pod Kaplí</t>
  </si>
  <si>
    <t>Chodník ul. Čapkova</t>
  </si>
  <si>
    <t>Rekonstrukce chodníku podél ul. Šenovská</t>
  </si>
  <si>
    <t>2016</t>
  </si>
  <si>
    <t>Rekonstrukce komunikace ul. Turgeněvova a odvodnění II. část</t>
  </si>
  <si>
    <t>2019</t>
  </si>
  <si>
    <t>Rekonstrukce odstavných ploch ul. Radvanická</t>
  </si>
  <si>
    <t>Opravy místních komunikací RaB</t>
  </si>
  <si>
    <t>Udržovací práce na chodnících ul. Těšínská, Ostrava - Radvanice  - II. etapa - úsek Lihovarská - STASPO- levá strana</t>
  </si>
  <si>
    <t>Udržovací práce na chodnících ul. Těšínská, Ostrava - Radvanice  - II. etapa - pravá strana</t>
  </si>
  <si>
    <t>Přechod pro chodce na ulici Těšínské -Ramses</t>
  </si>
  <si>
    <t>Rekonstrukce komunikace ul. Turgeněvova a odvodnění III. část</t>
  </si>
  <si>
    <t>Rekonstrukce komunikace Za Šachtou</t>
  </si>
  <si>
    <t>Rekonstrukce u. Vrchlického</t>
  </si>
  <si>
    <t>Rek. budov garáží v areálu MěO Radvanice</t>
  </si>
  <si>
    <t>Úprava vnitrobloku bytové zóny mezi ulicemi Rokycanova a Matušinského v  Radvanicích</t>
  </si>
  <si>
    <t>Výstavba hasičské zbrojnice</t>
  </si>
  <si>
    <t>PRO</t>
  </si>
  <si>
    <t>Revitalizace Mlýnského náhonu</t>
  </si>
  <si>
    <t>Zvýšení bezpečnosti silničního provozu na Staroveské ulici v Ostravě-Proskovicích</t>
  </si>
  <si>
    <t>Estetizace ulice Na Smyčce</t>
  </si>
  <si>
    <t>Odvodnění cvičné louky pro hasiče</t>
  </si>
  <si>
    <t>Most přes vodoteč Dolový potok</t>
  </si>
  <si>
    <t>Vzduchotechnika kuchyně v MŠ</t>
  </si>
  <si>
    <t>Stavební úpravy v MŠ</t>
  </si>
  <si>
    <t>Rekonstrukce chodníku na komunikaci Československé armády</t>
  </si>
  <si>
    <t>MIC</t>
  </si>
  <si>
    <t>I. etapa snížení energetické náročnosti bytových domů v majetku statutárního města Ostravy, městského obvodu Michálkovice "Zateplení BD Panská 85, 87 v k.ú. Michálkovice" a "Zateplení BD Panská 89 v k.ú. Michálkovice"</t>
  </si>
  <si>
    <t>Oprava komunikace U Kříže</t>
  </si>
  <si>
    <t>Vybudování chodníku na komunikaci U Kříže</t>
  </si>
  <si>
    <t>Oprava komunikace Slunná (část)</t>
  </si>
  <si>
    <t>Zateplení BD U Kříže7</t>
  </si>
  <si>
    <t>Zateplení BD Radniční 342/69</t>
  </si>
  <si>
    <t>Zateplení BD Sládečkova 576/92</t>
  </si>
  <si>
    <t>Modernizace kulturního domu</t>
  </si>
  <si>
    <t>Oprava komunikace Binarova</t>
  </si>
  <si>
    <t xml:space="preserve">II. etapa -  "Zateplení BD Československé armády 311/104 a 233/102 v k.ú. Michálkovice" a "Zateplení BD Československé armády 448/98 </t>
  </si>
  <si>
    <t>Rekonstrukce a přístavba hasičské zbrojnice</t>
  </si>
  <si>
    <t>Cyklistická trasa L</t>
  </si>
  <si>
    <t>Vyřešení odtokové situace na pozemku parc.č. 31 v k.ú. Hošťálkovice</t>
  </si>
  <si>
    <t>Rekonstrukce sociálního zařízení v budově ZŠ</t>
  </si>
  <si>
    <t>Rekonstrukce chodníku na pozemku parc.č. 414 - chodník na místním hřbitově</t>
  </si>
  <si>
    <t>Rekonstrukce části cyklostezky trasy G</t>
  </si>
  <si>
    <t>Odstranění závad na dešťové kanalizaci III. a IV. etapa</t>
  </si>
  <si>
    <t>Rekonstrukce areálu technických služeb</t>
  </si>
  <si>
    <t>Rekonstrukce areálu sběrného dvoru</t>
  </si>
  <si>
    <t>Revitalizace území v lokalitě točny autobusů v Hošťálkovicích</t>
  </si>
  <si>
    <t>Rekonstrukce části MK Broskvoňová</t>
  </si>
  <si>
    <t>Rekonstrukce MK Mezi Ploty</t>
  </si>
  <si>
    <t>Pěší stezka ul. K Vodě</t>
  </si>
  <si>
    <t>Výstavba chodníku Hošťálkovice - Lhotka</t>
  </si>
  <si>
    <t>Odstranění závad na dešťové kanalizaci I. a II. et.</t>
  </si>
  <si>
    <t>HOS</t>
  </si>
  <si>
    <t xml:space="preserve">Snížení energetické náročnosti budovy  objektu bytového domu Bartolomějská </t>
  </si>
  <si>
    <t>NVE</t>
  </si>
  <si>
    <t>Parkoviště Na Lánech</t>
  </si>
  <si>
    <t xml:space="preserve">Obnova  odtokových poměrů a revitalizace  lokality rybníky v Nové Vsi po těžební činnosti   </t>
  </si>
  <si>
    <t>Odvodnění  území  Ostrava - Nová Ves - Sever (dešťová kanalizace + reko vozovek)</t>
  </si>
  <si>
    <t>Stránka č. 23</t>
  </si>
  <si>
    <t xml:space="preserve">Zzateplení tělocvičny  Rolnická č. 55 </t>
  </si>
  <si>
    <t>Oprava ul. Bartošovy mezi garážemi</t>
  </si>
  <si>
    <t xml:space="preserve">Kanalizace na ul. Rolnická (PD+  realizace) </t>
  </si>
  <si>
    <t>Povrchy po kanalizaci na ul. Rolnická</t>
  </si>
  <si>
    <t>Dětské hřiště  - ul. U Boříka  v Ostravěv -- Nové Vsi (víceúčelový sportvní areál za tenis. Kurty)</t>
  </si>
  <si>
    <t xml:space="preserve">Oplocení hřbitova - levá strana </t>
  </si>
  <si>
    <t xml:space="preserve">Oprava márnice </t>
  </si>
  <si>
    <t xml:space="preserve">Rozšíření hřbitova v Ostravě -Nové Vsi </t>
  </si>
  <si>
    <t xml:space="preserve"> Kanalizační přípojka pro byt. dům Bartolomějská </t>
  </si>
  <si>
    <t>Výstavba nové mateřské školky</t>
  </si>
  <si>
    <t>Zateplení kulturního domu</t>
  </si>
  <si>
    <t>Studie lokality Fričovax U Boříka x Bartošova (k podchodu)</t>
  </si>
  <si>
    <t xml:space="preserve">Relaxační  zóna podél cyklostezky  podél řeky Odry </t>
  </si>
  <si>
    <t xml:space="preserve">Studie lokality  U Boříka  naproti tenis. kurtům </t>
  </si>
  <si>
    <t>Oprava MK</t>
  </si>
  <si>
    <t>Oprava zídek Ludgeřovického potoka</t>
  </si>
  <si>
    <t>Zatrubnění Petřkovického potoka</t>
  </si>
  <si>
    <t>Výstavba tělocvičny u ZŠ č.p.136 v Ostravě-Petřkovicích (pokračování)</t>
  </si>
  <si>
    <t>Oprava střechy a šaten v ZŠ č.p.136</t>
  </si>
  <si>
    <t>Rekonstrukce a výstavba učeben ZŠ č.p.136</t>
  </si>
  <si>
    <t>Oprava elektroinstalace a vnitřních prostor KD</t>
  </si>
  <si>
    <t>PET</t>
  </si>
  <si>
    <t>Propojení MK ul. Pod Vysílačem a ul. Bobrovnická</t>
  </si>
  <si>
    <t>Zpřístupnění haldy veřejnosti</t>
  </si>
  <si>
    <t>Doplnění tenisového kurtu a tréninkové stěny</t>
  </si>
  <si>
    <t>Odpočinková zóna u tréninkového hřiště</t>
  </si>
  <si>
    <t>Obnova vozovkového souvrství, zpevnění a úprava krajnic na místních komunikacích</t>
  </si>
  <si>
    <t>Dráha pro in-line brusle</t>
  </si>
  <si>
    <t>LHO</t>
  </si>
  <si>
    <t>Rekonstrukce chodníku</t>
  </si>
  <si>
    <t>Víceúčelová sportovní hala</t>
  </si>
  <si>
    <t>Chodník podél ul. Hrabovská</t>
  </si>
  <si>
    <t>Protipovodňové opatření Na Pláni</t>
  </si>
  <si>
    <t>Zvýšení bezpečnosti pro pěší-křižovatka U Balcara, ul. Krmelínská</t>
  </si>
  <si>
    <t>Autobusové čekárny</t>
  </si>
  <si>
    <t>NBE</t>
  </si>
  <si>
    <t>Rekonstrukce dolní částí nám.J. z Poděbrad</t>
  </si>
  <si>
    <t>VIT</t>
  </si>
  <si>
    <t>Revitalizace veř.prostr. v okolí Syllabova 26-34</t>
  </si>
  <si>
    <t>ZŠ Šalounova,rek.elktro,soc.záz.zam.</t>
  </si>
  <si>
    <t>Rekonstrukce školního hřiště Halasova</t>
  </si>
  <si>
    <t>Revitalizace byt.domů Ruská 37,37A,39</t>
  </si>
  <si>
    <t>Revitalizace byt. domů Syllabova 26-34</t>
  </si>
  <si>
    <t>Rek.velkoplošných bytů na menší Štramberská 4</t>
  </si>
  <si>
    <t>Rek.velkoplošných bytů na menší Štramberská 2</t>
  </si>
  <si>
    <t>Rek.velkoplošných bytů na menší Štramberská 2A</t>
  </si>
  <si>
    <t>Rek.velkoplošných bytů na menší Štramberská 2B</t>
  </si>
  <si>
    <t>Rekonstrukce a přístavba smuteční síně</t>
  </si>
  <si>
    <t>Rekonstrukce Mariánského náměstí (komunikace, zeleň) - PD a realizace</t>
  </si>
  <si>
    <t>MHH</t>
  </si>
  <si>
    <t>Rekonstrukce místní komunikace ul. Varšavská (prodloužená - část ve vlastnictví SMO) - realizace</t>
  </si>
  <si>
    <t>Rekonstrukce ul. Baarova (komunikace, parkoviště, přechod pro chodce) - PD a realizace</t>
  </si>
  <si>
    <t>Parkoviště na ul. Zelená - PD a realizace</t>
  </si>
  <si>
    <t>Regenerace sídliště Vršovců - PD a realizace</t>
  </si>
  <si>
    <t>Rekonstrukce místní komunikace ul. Ludmilina - PD a realizace</t>
  </si>
  <si>
    <t>Rekonstrukce místních komunikací ve vnitrobloku U Dvoru - PD a realizace</t>
  </si>
  <si>
    <t>Rekonstrukce místní komunikace ul.Blodkova - PD a realizace</t>
  </si>
  <si>
    <t>Rekonstrukce místní komunikace ul.Žákovská - PD a realizace</t>
  </si>
  <si>
    <t>Rekonstrukce místní komunikace ul. 28. října(chodníky) - 2. a 3. část - PD a realizace</t>
  </si>
  <si>
    <t>Úprava zpevněných ploch před Ostravskou universitou na ul. Podlahova - PD a realizace</t>
  </si>
  <si>
    <t>Rekonstrukce místního hřbitova (kolumbarium,chodníky,oplocení) - PD a realizace</t>
  </si>
  <si>
    <t>Rekonstrukce parku u plynojemu - PD a realizace</t>
  </si>
  <si>
    <t>Udržovací práce kapličky na ul. Novoveské - PD a realizace</t>
  </si>
  <si>
    <t>Rekonstrukce místní komunikace ul.Štítného - PD a realizace</t>
  </si>
  <si>
    <t>Rekonstrukce místní komunikace ul.Emila Filly - PD a realizace</t>
  </si>
  <si>
    <t>Rekonstrukce místní komunikace ul.Novoveská (chodníky) - PD a realizace</t>
  </si>
  <si>
    <t>Rekonstrukce komunikace ul. Slavníkovců - PD a realizace</t>
  </si>
  <si>
    <t>Rekonstrukce místní komunikace ul.Vršovců - PD a realizace</t>
  </si>
  <si>
    <t>Rekonstrukce místní komunikace ul. Fráni Šrámka - PD a realizace</t>
  </si>
  <si>
    <t>Rekonstrukce místní komunikace ul.Matrosovova - PD a realizace</t>
  </si>
  <si>
    <t>Rekuperace ZŠ Gen. Janka</t>
  </si>
  <si>
    <t>Rekontrukce zahrada MŠ Zelená</t>
  </si>
  <si>
    <t>Klimatizace pro ostatní školky našeho obvodu</t>
  </si>
  <si>
    <t>Přístavba šaten ZŠ</t>
  </si>
  <si>
    <t xml:space="preserve">Víceúčelové hřiště ZŠ Gen. Janka </t>
  </si>
  <si>
    <t>Vodovod KMŠ a MŠ U Dvoru</t>
  </si>
  <si>
    <t>Renovace zdravotechniky domu Gen. Hrušky 23</t>
  </si>
  <si>
    <t>Revitalizace domů Fráni Šrámka 16, 18, 20, 22, 24, 26</t>
  </si>
  <si>
    <t>Revitalizace domů Fráni Šrámka 4, 6, 8, 10, 12, 14</t>
  </si>
  <si>
    <t>Revitalizace domů Knupferova 1, 2, 3, 4 a Lázeňská 1, 2, 3, 4</t>
  </si>
  <si>
    <t>Revitalizace domů Jahnova 11, 11A</t>
  </si>
  <si>
    <t>Revitalizace domu Bílá 2 (1/2 byty a 1/2 městská policie)</t>
  </si>
  <si>
    <t>Revitalizace domů U Nových Válcoven 2, 4, 6, 8</t>
  </si>
  <si>
    <t>Revitalizace domu Novoveská 34</t>
  </si>
  <si>
    <t>Revitalizace domů Šimáčkova 23, 25</t>
  </si>
  <si>
    <t>Renovace zdravotechniky Gen. Hrušky 8</t>
  </si>
  <si>
    <t>Náhradní bydlení Bedříška 50 bytů</t>
  </si>
  <si>
    <t>Výměna vodovodního řádu pro náhradní bydlení Bedříška</t>
  </si>
  <si>
    <t>Zateplení a výměna oken Wolkrova 5</t>
  </si>
  <si>
    <t>Rekonstrukce elektroinstalací domu Gen. Hrušky 4, 6, 8, 23, Rtm. Gucmana 1, 3 a Gen. Janka 7</t>
  </si>
  <si>
    <t>Rekonstrukce elektroinstalací domů Oblá 2A, 2B, 6, 8, 9, 13</t>
  </si>
  <si>
    <t>Domolice domu Bílá 4</t>
  </si>
  <si>
    <t>Projektová dokumentace - revitalizace domů a renovace bytů</t>
  </si>
  <si>
    <t>SBE</t>
  </si>
  <si>
    <t>Hasičská zbrojnice</t>
  </si>
  <si>
    <t>Výkupy soukromých pozemků ve VKP č. 009</t>
  </si>
  <si>
    <t>Sanace a zateplení budovy a úřadu měst. obvodu</t>
  </si>
  <si>
    <t>Zvýšení bezpečnosti pro pěší ul. Pustkovecká</t>
  </si>
  <si>
    <t>Asanace a sadové úpravy VKP č. 009</t>
  </si>
  <si>
    <t xml:space="preserve">Kanalizace a chodník Krásnopolská </t>
  </si>
  <si>
    <t xml:space="preserve">Oplocení sportoviště </t>
  </si>
  <si>
    <t>Zázemí sportoviště (šatny a soc. zařízení)</t>
  </si>
  <si>
    <t xml:space="preserve">Rekonstrukce dolní části ul. Pustkovecké </t>
  </si>
  <si>
    <t>PUS</t>
  </si>
  <si>
    <t xml:space="preserve">Rekonstrukce tržnice ul. Čujkovova </t>
  </si>
  <si>
    <t>OJI</t>
  </si>
  <si>
    <t>Rekonstrukce podchodů pod ulicí Plzeňskou</t>
  </si>
  <si>
    <t>Rekonstrukce ulice Alejnikovova , O.Zábřeh</t>
  </si>
  <si>
    <t xml:space="preserve">OJI </t>
  </si>
  <si>
    <t xml:space="preserve">Rekonstrukce ulice Moravská včetně chodníku a dešťové kanalizace </t>
  </si>
  <si>
    <t xml:space="preserve">Rekonstrukce podchodu pod ul. Místecká u Dřevoprodeje </t>
  </si>
  <si>
    <t>Rekonstrukce ul. P. Lumumby</t>
  </si>
  <si>
    <t>Rekonstrukce ul. Tlapákova</t>
  </si>
  <si>
    <t>Rekonstrukce ul. Mjr. Nováka</t>
  </si>
  <si>
    <t>Rekonstrukce podchodu Výškovická x Horymírova</t>
  </si>
  <si>
    <t>Náměstí Ostrava-Jih, veřejný prostor Hrabůvka</t>
  </si>
  <si>
    <t xml:space="preserve">Náměstí Ostrava-Jih, veřejný prostor Hrabůvka, SO 03 Parkoviště a komunikace </t>
  </si>
  <si>
    <t>Regenerace sídliště Ostrava-Jih, Jubilejní kolonie II. etapa, Ostrava-Hrabůvka</t>
  </si>
  <si>
    <t>Vybudování parkovacích stání na ul. Kaminského, Dr. Martínka, Aviatiků a P. Lumumby</t>
  </si>
  <si>
    <t>Přerozdělení uličního prostoru ul. Podhájí v Ostravě-Jih</t>
  </si>
  <si>
    <t>Chodník podél ul. Kotlářové v O.-Zábřehu, kat. území Zábřeh nad Odrou parc. č. 1107/1</t>
  </si>
  <si>
    <t>Rekonstrukce MK mezi ZŠ Mitušova 8 a 16</t>
  </si>
  <si>
    <t xml:space="preserve">Rekonstrukce ulice Chrjukinova </t>
  </si>
  <si>
    <t>Vybudování parkovacích stání v lokalitách Dubina, Bělský Les, Hrabůvka, Zábřeh a Výškovice</t>
  </si>
  <si>
    <t xml:space="preserve">Parkoviště Výškovická-Jičínská </t>
  </si>
  <si>
    <t>Rekonstrukce předprostoru URAL, ul. Jugoslávská</t>
  </si>
  <si>
    <t>Parkoviště u budovy Provaznická 62, Hrabůvka</t>
  </si>
  <si>
    <t>Rekonstrukce chodníků na ul. Fr. Hajdy</t>
  </si>
  <si>
    <t xml:space="preserve">Rekonstrukce ul. Edisonova včetně chodníku a dešťové kanalizace </t>
  </si>
  <si>
    <t>Rekonstrukce  příjezdových komunikací ke garážím v Ostravě-Zábřehu a Hrabůvce</t>
  </si>
  <si>
    <t>Rekonstrukce chodníků v MO Ostrava-Jih</t>
  </si>
  <si>
    <t>Zvýšení bezpečnosti na chodeckých přechodech</t>
  </si>
  <si>
    <t>Rekonstrukce komunikace K Odře</t>
  </si>
  <si>
    <t>Rekonstrukce dešťové kanalizace u ZŠ Kosmonautů 13-15</t>
  </si>
  <si>
    <t>Výškovická ul., areál Kotva a okolí nového kostela</t>
  </si>
  <si>
    <t>Výstavba živičného povrchu ul. Mezicestí</t>
  </si>
  <si>
    <t xml:space="preserve">Rekonstrukce ul. Husarova vč. kanalizace </t>
  </si>
  <si>
    <t>Revitalizace rybníku ve Výškovicích u Ostravy</t>
  </si>
  <si>
    <t xml:space="preserve">MŠ Klegova, zateplení </t>
  </si>
  <si>
    <t xml:space="preserve">MŠ Volgogradská 4, zateplení </t>
  </si>
  <si>
    <t>Výměna oken a zateplení MŠ Mitušova 6</t>
  </si>
  <si>
    <t xml:space="preserve">MŠ Rezkova, zateplení </t>
  </si>
  <si>
    <t xml:space="preserve">MŠ Maluchy 13, zateplení </t>
  </si>
  <si>
    <t xml:space="preserve">MŠ Mitušova 90, zateplení </t>
  </si>
  <si>
    <t xml:space="preserve">MŠ Dvorského, zateplení </t>
  </si>
  <si>
    <t xml:space="preserve">MŠ Srbská, zateplení </t>
  </si>
  <si>
    <t xml:space="preserve">MŠ Herrmanna, zateplení </t>
  </si>
  <si>
    <t xml:space="preserve">MŠ Chrjukinova, zateplení </t>
  </si>
  <si>
    <t xml:space="preserve">MŠ Tylova, zateplení </t>
  </si>
  <si>
    <t xml:space="preserve">MŠ Tarnavova, zateplení </t>
  </si>
  <si>
    <t xml:space="preserve">MŠ Gavlase, zateplení </t>
  </si>
  <si>
    <t xml:space="preserve">MŠ Formana, zateplení </t>
  </si>
  <si>
    <t xml:space="preserve">MŠ Předškolní, zateplení </t>
  </si>
  <si>
    <t xml:space="preserve">MŠ Staňkova, zateplení </t>
  </si>
  <si>
    <t xml:space="preserve">ZŠ Kosmonautů 15, učebn. pavilon + TV </t>
  </si>
  <si>
    <t xml:space="preserve">ZŠ Provaznická - skleník </t>
  </si>
  <si>
    <t>Vybudování odborných učeben v ZŠ (IROP)</t>
  </si>
  <si>
    <t>ZŠ Dvorského, rekonstrukce hřiště</t>
  </si>
  <si>
    <t xml:space="preserve">ZŠ Jugoslávská, rekonstrukce hřiště </t>
  </si>
  <si>
    <t xml:space="preserve">ZŠ Srbská - pavilon TV - výměna oken a zateplení </t>
  </si>
  <si>
    <t xml:space="preserve">ZŠ Košaře - výměna oken a zateplení </t>
  </si>
  <si>
    <t xml:space="preserve">ZŠ Volgogradská, rekonstrukce hřiště </t>
  </si>
  <si>
    <t xml:space="preserve">ZŠ Mitušova 16, rekonstrukce hřiště </t>
  </si>
  <si>
    <t xml:space="preserve">ZŠ Kučery, rekonstrukce hřiště </t>
  </si>
  <si>
    <t>ŠD při ZŠ Volgogradská-výměna oken a zateplení</t>
  </si>
  <si>
    <t>K-TRIO , Dr.Martínka 1439/4, Ostrava – Hrabůvka – rozšíření VZT vč. klimatizace v prostorách knihovny a sálu</t>
  </si>
  <si>
    <t>Kino LUNA, ul. Výškovická č. p. 2651, Ostrava-Zábřeh, rozšíření EPS pro vnitřní únikové dveře</t>
  </si>
  <si>
    <t>Vybudování nového skateareálu</t>
  </si>
  <si>
    <t xml:space="preserve">Výstavba dětských hřišť </t>
  </si>
  <si>
    <t xml:space="preserve">Výměna drobných herních prvků a pískovišť, tzv. Minihřiště </t>
  </si>
  <si>
    <t>Výstavba 3 víceúčelových sportovních hřišť</t>
  </si>
  <si>
    <t>Rekonstrukce domů pro potřeby rekolaudace Odborářská 68, 70, 72, 79 a Horní 29, Ostrava-Hrabůvka</t>
  </si>
  <si>
    <t>Rekonstrukce bytového domu Pavlovova 71, Ostrava-Zábřeh</t>
  </si>
  <si>
    <t xml:space="preserve">Zatepelení obvodového pláště domu včetně půdy a stropu sklepních prostor, oprava střechy - Čujkovova 31, Ostrava-Zábřeh </t>
  </si>
  <si>
    <t>Zateplení obvodového pláště domu včetně půdy a stropu sklepních prostor, oprava střechy Čujkovova 29, Ostrava-Zábřeh</t>
  </si>
  <si>
    <t>Zateplení obv. pláště domu, střechy a stropů skl. prostor B. Václavka 19, 21, Ostrava - Bělský Les</t>
  </si>
  <si>
    <t xml:space="preserve">Zateplení obvodového pláště domu, střechy a stropů skl. prostor a oprava střechy Fr. Formana 51, 53, Ostrava-Dubina </t>
  </si>
  <si>
    <t xml:space="preserve">Zatepl. obv. pláště domu, střechy a stropů skl. prostor a oprava střechy Fr. Formana 47, 49, Ostrava-Dubina </t>
  </si>
  <si>
    <t>Rekonstrukce bytového domu Jubilejní 506/73, Ostrava-Hrabůvka</t>
  </si>
  <si>
    <t xml:space="preserve">Změna vytápění bytů na plynové etážové topení, včetně výměny rozvodů vodoinstalace a zařizovacích předmětů Abramovova 1590/14, Ostrava-Zábřeh </t>
  </si>
  <si>
    <t xml:space="preserve">Změna vytápění bytů na plynové etážové topení, včetně výměny rozvodů vodoinstalace a zařizovacích předmětů Smirnovova 1638/1, Ostrava-Zábřeh </t>
  </si>
  <si>
    <t>Rekonstrukce bytového domu Mládeže 12, Ostrava-Hrabůvka</t>
  </si>
  <si>
    <t xml:space="preserve">Zateplení obvodového pláště, půdy a stropů skl. prostor a oprava střechy Fr. Formana 28, 30, Ostrava-Dubina </t>
  </si>
  <si>
    <t>Zateplení obvodového pláště, půdy a stropů skl. prostor a oprava střechy Čujkovova 32, Ostrava-Zábřeh</t>
  </si>
  <si>
    <t xml:space="preserve">Zateplení obvodového pláště, půdy a stropů skl. prostor a oprava střechy Fr. Formana 32, 34, Ostrava-Dubina </t>
  </si>
  <si>
    <t xml:space="preserve">Zateplení obvodového pláště, půdy a stropů skl. prostor a oprava střechy Čujkovova 23, Ostrava-Zábřeh </t>
  </si>
  <si>
    <t>Vyzdění meziokenních vložek a oprava balkónů P. Lumumby 3, Ostrava-Zábřeh</t>
  </si>
  <si>
    <t>Revitalizace fasád vč. vybudování bezbariérového přístupu obj. Domu služeb na ul. Horní 1492/55</t>
  </si>
  <si>
    <t>Zateplení objektu V Zálomu 1, Ostrava-Zábřeh</t>
  </si>
  <si>
    <t xml:space="preserve">Rekonstrukce objektu Charvátská 10, Ostrava-Výškovice </t>
  </si>
  <si>
    <t>Sanace statických poruch objektu na ul. Hulvácká 384/1, Ostrava-Zábřeh</t>
  </si>
  <si>
    <t>Vybudování spojovacího koridoru pro vstup do jídelny, zateplení objektu Spec. Školy Adamusova, Ostrava-Hrabůvka</t>
  </si>
  <si>
    <t>Zřízení EZS a CCTV v objektu hasičské zbrojnice na ul. Dolní 51, Ostrava-Zábřeh</t>
  </si>
  <si>
    <t xml:space="preserve">Rekonstrukce administrativní budovy U Lesa č. 69 pro potřeby TSOJ. p. o. </t>
  </si>
  <si>
    <t>Zateplení objektu Fr. Formana 251/13, Ostrava-Dubina, zdravotní středisko</t>
  </si>
  <si>
    <t>Zřízení bezbariérového vstupu do 2.N.P. Domu služeb P. Lumumby č. pop. 2717, k.ú. Zábřeh nad Odrou</t>
  </si>
  <si>
    <r>
      <t xml:space="preserve">Zateplení objektu </t>
    </r>
    <r>
      <rPr>
        <sz val="11"/>
        <color indexed="8"/>
        <rFont val="Arial"/>
        <family val="2"/>
        <charset val="238"/>
      </rPr>
      <t>Volgogradská 2, Ostrava-Zábřeh</t>
    </r>
  </si>
  <si>
    <t xml:space="preserve">Zateplení objektu Lužická 4, Ostrava-Výškovice </t>
  </si>
  <si>
    <t>Zateplení objektu včetně střechy - Aviatiků 462, Ostrava-Hrabůvka</t>
  </si>
  <si>
    <t>Vybudování kanalizační přípojky pro objekt Aviatiků 462, Ostrava-Hrabůvka</t>
  </si>
  <si>
    <t>Zateplení objektu Krasnoarmějců 26A/2283, Ostrava-Zábřeh</t>
  </si>
  <si>
    <t>Rekonstrukce stávající velkokapacitní kuchyně pro DPS Horymírova 121, pav. C, Ostrava-Zábřeh</t>
  </si>
  <si>
    <t>Vybudování bezbariérového přístupu pro Dům služeb B. Četyny 19, Ostrava-Bělský Les</t>
  </si>
  <si>
    <t>Zateplení objektu Na Mýtě 10, Ostrava-Hrabůvka</t>
  </si>
  <si>
    <t>Zateplení objektu Tlapákova 11, Ostrava-Hrabůvka</t>
  </si>
  <si>
    <t>Úprava záložní plochy a vybudování parkoviště a oplocení - Hřbitov ve Starém zábřehu</t>
  </si>
  <si>
    <t xml:space="preserve">Revitalizace parkové plochy a prvků sídelní zeleně Dr. Martínka x Klegova </t>
  </si>
  <si>
    <t xml:space="preserve">Revitalizace parkové plochy a prvků sídelní zeleně Průkopnická x Kosmonautů a P. Lumumby </t>
  </si>
  <si>
    <t>Rek. strukturované kabeláže v budově B</t>
  </si>
  <si>
    <t>Rek, zpevněných ploch a vybudování VO vč. PD - Hřbitov ve Starém Zábřehu</t>
  </si>
  <si>
    <t>Rekonstrukce objektu Velflíkova 14, Hrabůvka</t>
  </si>
  <si>
    <t>Zateplení objektu Mjr. Nováka 34, Hrabůvka</t>
  </si>
  <si>
    <t xml:space="preserve">Zateplení obvodového pláště, půdy a stropů skl. prostor a oprava střechy Fr. Formana 55, 57, Dubina </t>
  </si>
  <si>
    <t>Rekonstrukce chodníku ul. Jandáskova</t>
  </si>
  <si>
    <t>SVI</t>
  </si>
  <si>
    <t>Rekonstrukce ul. Glinkovy vč. chodníků</t>
  </si>
  <si>
    <t>Rekonstrukce ul. Bří. Sedláčků</t>
  </si>
  <si>
    <t>Rekonstrukce ul. Stanislavského vč. chodníků</t>
  </si>
  <si>
    <t>Rekonstrukce ul. Mičurinovy vč. chodníků</t>
  </si>
  <si>
    <t>Rekonstrukce ul. Kolofíkovy vč. chodníků</t>
  </si>
  <si>
    <t>Rekonstrukce chodníků ul. Polanecká</t>
  </si>
  <si>
    <t>Rekonstrukce ul. Krůčkovy</t>
  </si>
  <si>
    <t>Rekonstrukce ul. Hečkovy</t>
  </si>
  <si>
    <t>Rekonstrukce ul. Hrabyňské vč.chodníků</t>
  </si>
  <si>
    <t>Rekonstrukce ul. Axmanovy vč. chodníku</t>
  </si>
  <si>
    <t>Rekonstrukce ul. U Rourovny vč. Chodníků</t>
  </si>
  <si>
    <t>Rekonstrukce ul. Lipová vč. chodníků</t>
  </si>
  <si>
    <t>Odvodnění části ul. Bří Seldáčků (vedlejší větev)</t>
  </si>
  <si>
    <t>Rekonstrukce ul. Leopolda Kříže vč. chodníku</t>
  </si>
  <si>
    <t xml:space="preserve">Rekonstrukce ul. Tichá </t>
  </si>
  <si>
    <t>Výstavba autobusové zastávky Dubí vč. VO</t>
  </si>
  <si>
    <t>Výstavba VO u bytových domů ul. Bílovecká č.p. 118,123,138,256,155,117 a 115</t>
  </si>
  <si>
    <t>Bezpečnostní kamerový systém na ul. F. a A. Ryšových (u ubytovny v Dubí)</t>
  </si>
  <si>
    <t>Stavební úpravy bytového domu č.p. 352 na ul. Bří Sedláčků</t>
  </si>
  <si>
    <t>Výměna střešní krytiny na domě č.p. 369 na nám. Dr. Brauna</t>
  </si>
  <si>
    <t>Rekonstrukce areálu Technického dvora p.o.</t>
  </si>
  <si>
    <t>Vybudování školního sportovního hřiště</t>
  </si>
  <si>
    <t>Rozšíření hřbitova</t>
  </si>
  <si>
    <t>II. etapa hřiště na ul. Evžena Rošického</t>
  </si>
  <si>
    <t>Sportovní hala - Sokolovna Svinov</t>
  </si>
  <si>
    <t>Městský obvod Stará Bělá</t>
  </si>
  <si>
    <t>Zateplení bytového domu Vančurova 4, k.ú.Muglinov</t>
  </si>
  <si>
    <t>Zateplení  byt.domů na ul.Chrustova  8/260,10/261,12/262,k.ú.Slezská Ostrava</t>
  </si>
  <si>
    <t>Zateplení bytových domů na ul. 8.března 1/264,3/265,k.ú.Slezská Ostrava</t>
  </si>
  <si>
    <t>Zateplení bytových domů Chrustova  14/263,16/1505,18/1506,k.ú.Slezská Ostrava</t>
  </si>
  <si>
    <t>Bytové domy Chrustova 20/1016 a 22/1021, k.ú.Slezská Ostrava</t>
  </si>
  <si>
    <t>Zateplení bytových domů na ul. Bohumínská 174/363,176/364,178/365</t>
  </si>
  <si>
    <t>Zateplení bytových domů na ul. 8.března 2/271,4/272,k.ú.Slezská Ostrava</t>
  </si>
  <si>
    <t>Zateplení bytových domů na ul. 8.března 5/266,7/267,9/268,k.ú.Slezská Ostrava</t>
  </si>
  <si>
    <t>Zateplení bytových domů na ul. 8.března 6/273,8/274,k.ú.Slezská Ostrava</t>
  </si>
  <si>
    <t>Zateplení bytových domů na ul. 8.března 10/275,12/276,k.ú.Slezská Ostrava</t>
  </si>
  <si>
    <t>Zateplení bytových domů na ul. 8.března 11/269,13/270,k.ú.Slezská Ostrava</t>
  </si>
  <si>
    <t>Zateplení bytových domů na ul. 8.března 14/277,16/278,k.ú.Slezská Ostrava</t>
  </si>
  <si>
    <t>Modernizace Sionkova 1/1503, 3/1504, k.ú.Slezská Ostrava</t>
  </si>
  <si>
    <t>Modernizace Sionkova 2/1507, 4/1508,6/1509, k.ú.Slezská Ostrava</t>
  </si>
  <si>
    <t>Modernizace Sionkova  7/1501, 9/1502, k.ú.Slezská Ostrava</t>
  </si>
  <si>
    <t>Modernizace Zapletalova  2/1022, 4/1023, k.ú. Slezská Ostrava</t>
  </si>
  <si>
    <t>2020</t>
  </si>
  <si>
    <t>Modernizace Zapletalova  6/1024, 8/1097,10/259, k.ú.Slezská Ostrava</t>
  </si>
  <si>
    <t>Modernizace Zapletalova  12/258,14/257,16/256, k.ú.Slezská Ostrava</t>
  </si>
  <si>
    <t>Celková modernizace domu Kepkova 3/1465, k.ú. Slezská Ostrava</t>
  </si>
  <si>
    <t>Celková modernizace domů Heřmanická 26/1442, 28/1443, 30/1444, k.ú. Slezská Ostrava</t>
  </si>
  <si>
    <t>Modernizace bytových domů Šenovská 65/1054, 67/1025 a 67/1033 - na sociální byty</t>
  </si>
  <si>
    <t>Odvodnění a hydroizolace zateplených bytových domů - 22 domů</t>
  </si>
  <si>
    <t>Komunikace ul. Zámostní, k.ú. Sl. Ostrava</t>
  </si>
  <si>
    <t>Stavební úpravy schodiště ul. Zámostní – ul. Keltičkova, k.ú. Slezská Ostrava</t>
  </si>
  <si>
    <t>Komunikace ul. Sazečská, k.ú. Slezská Ostrava</t>
  </si>
  <si>
    <t>Chodníky ul. Vratimovská,k.ú. Kunčice n.O.</t>
  </si>
  <si>
    <t>Chodníky ul. Heřmanická, k.ú. Slezská Ostrava</t>
  </si>
  <si>
    <t>Chodníky ul. Koněvova, k.ú. Heřmanice</t>
  </si>
  <si>
    <t>Chodníky ul. Na Baranovci, k.ú. Slezská Ostrava</t>
  </si>
  <si>
    <t>Parkování Koněvova,k.ú. Slezská Ostrava</t>
  </si>
  <si>
    <t>Komunikace ul. Vilová, k.ú. Slezská Ostrava</t>
  </si>
  <si>
    <t>Schodiště - U Staré elektrárny - Jeronýmova</t>
  </si>
  <si>
    <t>Komunikace ul. U Staré elektrárny, k.ú. Slezská Ostrava</t>
  </si>
  <si>
    <t>Komunikace ul. F. Koláře a ul. Sapíkova, k.ú. Slezská Ostrava</t>
  </si>
  <si>
    <t>Chodník ul. Šenovská, k.ú. Slezská Ostrava</t>
  </si>
  <si>
    <t>Stavební úpravy chodníku ul. Serafinova, k.ú. Kunčice</t>
  </si>
  <si>
    <t>Stavební úpravy chodníku ul. Vratimovská, k.ú. Kunčičky</t>
  </si>
  <si>
    <t>Stavební úpravy chodníku ul. Petřvaldská, k.ú. Sl. Ostrava</t>
  </si>
  <si>
    <t>Stavební úpravy ul. Podílní, k.ú. Slezská Ostrava</t>
  </si>
  <si>
    <t>Stavební úpravy ul. Adamcova, k.ú. Slezská Ostrava</t>
  </si>
  <si>
    <t xml:space="preserve"> </t>
  </si>
  <si>
    <t>Rek.ulice Dobrovolského, k.ú. Slezská Ostrava</t>
  </si>
  <si>
    <t>Rekonstrukce komunikace ul. Hradní</t>
  </si>
  <si>
    <t>Chodník ul. Bohumínská DPS Kamenec-čerpací st.</t>
  </si>
  <si>
    <t>Chodník a cyklostrasa ul. Muglinovská</t>
  </si>
  <si>
    <t>Snížení energetické náročnosti budovy MŠ Požární</t>
  </si>
  <si>
    <t>Snížení energetické náročnosti budovy MŠ Frýdecká</t>
  </si>
  <si>
    <t>Snížení energetické náročnosti budovy MŠ Na Liščině 12A/689</t>
  </si>
  <si>
    <t>Snížení energetické náročnosti budovy MŠ  Keramická   8/230</t>
  </si>
  <si>
    <t>Snížení energetické náročnosti tělocvičny a krčku ZŠ Škrobálkova</t>
  </si>
  <si>
    <t>Rekonstrukce ZŠ Ostrava - Slezská Ostrava, Bohumínská  72/1082</t>
  </si>
  <si>
    <t>Rekonstrukce MŠ Ostrava -Slezská Ostrava, Bohumínská 68/450</t>
  </si>
  <si>
    <t>Oplocení MŠ Slívova 11 , Ostrava - Slezská Ostrava</t>
  </si>
  <si>
    <t>Rekonstrukce energeticky vědomé otopné soustavy plynové kotelny MŠ Zámostní, MŠ Chrustova a MŠ Komerční</t>
  </si>
  <si>
    <t xml:space="preserve">MŠ Chalupova, Antošovice - Výukové sportovně relaxační centrum pro děti předškolního a školního věku s možností komerčního využití </t>
  </si>
  <si>
    <t>Vybudování kulturně-vzdělávacího centra, Ostrava-Muglinov</t>
  </si>
  <si>
    <t>Regenerace sídliště Muglinov</t>
  </si>
  <si>
    <t>Výměna střešní krytiny, zateplení a oprava fasády budov úřadu Nám.J.Gagarina 4,5 a 6, Slezská Ostrava</t>
  </si>
  <si>
    <t>SLO</t>
  </si>
  <si>
    <t xml:space="preserve">Stavební úpravy Tylova parku, k.ú. Sl. Ostrava </t>
  </si>
  <si>
    <t>Trojice - restaurování pomníku obětem hornické stávky 1894 - zpevněné plochy</t>
  </si>
  <si>
    <t>Urnový háj 1, kolumbárium na ÚH</t>
  </si>
  <si>
    <t>Regenerace brownfields v lokalitě "Areál sadu Maxima Gorkého"</t>
  </si>
  <si>
    <t xml:space="preserve">Vybudování technického zázemí u správní budovy ÚH </t>
  </si>
  <si>
    <t>Nový domov pro seniory na ul Hladnovská, Ostrava- Muglinov</t>
  </si>
  <si>
    <t>Novostavba hasičské zbrojnice v Ostravě- Muglinově</t>
  </si>
  <si>
    <t>Stavební úpravy kulturního domu v Heřmanicích, Koněvova 107/151</t>
  </si>
  <si>
    <t>Sanace obvodového zdiva a hydroizolace Azylového domu Na Liščině 2/338, Ostrava- Heřmanice</t>
  </si>
  <si>
    <t>Stavební úpravy bytového domu Rajnochova 199/199, Ostrava- Kučnčiky - Dům pro sociální účely</t>
  </si>
  <si>
    <t>Rek. objektu kpt. Vajdy 6, Ostrava-Zábřeh</t>
  </si>
  <si>
    <t>Reorganizace dopravy u MŠ Mitrovická</t>
  </si>
  <si>
    <t>Rekonstrukce rozvodu vody zdravotního střediska</t>
  </si>
  <si>
    <t>Rekonstrukce kotelny ZŠ</t>
  </si>
  <si>
    <t>Rekonstrukce povrchu školního hřiště</t>
  </si>
  <si>
    <t>Rekonstrukce MK Potoky</t>
  </si>
  <si>
    <t>Rekonstrukce MK Na Močárku</t>
  </si>
  <si>
    <t>Parkoviště u sportovního areálu</t>
  </si>
  <si>
    <t>Výstavba komunikace "Za hřištěm"</t>
  </si>
  <si>
    <t>Přesun cyklistické stezky H do Paleska</t>
  </si>
  <si>
    <t>Výstavba tělocvičny ZŠ</t>
  </si>
  <si>
    <t>Propojení cyklotrasy La H kolem areálu TJ Baník</t>
  </si>
  <si>
    <t>Rekultivace pískového dolu</t>
  </si>
  <si>
    <t>Revitalizace areálu AGRO</t>
  </si>
  <si>
    <t>Rekonstrukce a nádstavba Domu pro seniory</t>
  </si>
  <si>
    <t>Přístavba hasičské zbrojnice v Radavnicích</t>
  </si>
  <si>
    <t>Sanace bývalého areálu koupaliště Radvanice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</si>
</sst>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4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4"/>
      <name val="Arial CE"/>
      <charset val="238"/>
    </font>
    <font>
      <sz val="14"/>
      <name val="Arial"/>
      <family val="2"/>
      <charset val="238"/>
    </font>
    <font>
      <b/>
      <sz val="9"/>
      <name val="Arial CE"/>
      <family val="2"/>
      <charset val="238"/>
    </font>
    <font>
      <b/>
      <sz val="14"/>
      <name val="Arial"/>
      <family val="2"/>
    </font>
    <font>
      <b/>
      <sz val="10"/>
      <name val="Arial"/>
      <family val="2"/>
      <charset val="238"/>
    </font>
    <font>
      <sz val="8"/>
      <name val="Arial CE"/>
      <family val="2"/>
      <charset val="238"/>
    </font>
    <font>
      <b/>
      <sz val="11"/>
      <name val="Arial CE"/>
      <charset val="238"/>
    </font>
    <font>
      <sz val="9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b/>
      <sz val="9"/>
      <name val="Arial CE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8"/>
      <name val="Arial CE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name val="Arial CE"/>
      <family val="2"/>
      <charset val="238"/>
    </font>
    <font>
      <b/>
      <sz val="7"/>
      <name val="Arial CE"/>
      <family val="2"/>
      <charset val="238"/>
    </font>
    <font>
      <b/>
      <sz val="10"/>
      <name val="Arial CE"/>
      <charset val="238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  <charset val="238"/>
    </font>
    <font>
      <b/>
      <sz val="9"/>
      <name val="Arial"/>
      <family val="2"/>
    </font>
    <font>
      <b/>
      <sz val="13"/>
      <name val="Arial CE"/>
      <charset val="238"/>
    </font>
    <font>
      <sz val="13"/>
      <name val="Arial CE"/>
      <charset val="238"/>
    </font>
    <font>
      <sz val="13"/>
      <name val="Arial"/>
      <family val="2"/>
      <charset val="238"/>
    </font>
    <font>
      <sz val="11"/>
      <name val="Arial CE"/>
      <family val="2"/>
      <charset val="238"/>
    </font>
    <font>
      <sz val="11"/>
      <name val="Arial CE"/>
      <charset val="238"/>
    </font>
    <font>
      <sz val="11"/>
      <color indexed="8"/>
      <name val="Arial"/>
      <family val="2"/>
      <charset val="238"/>
    </font>
    <font>
      <sz val="9"/>
      <color indexed="10"/>
      <name val="Arial"/>
      <family val="2"/>
    </font>
    <font>
      <sz val="11"/>
      <color indexed="8"/>
      <name val="Arial CE"/>
      <family val="2"/>
      <charset val="238"/>
    </font>
    <font>
      <sz val="11"/>
      <color indexed="8"/>
      <name val="Arial"/>
      <family val="2"/>
    </font>
    <font>
      <sz val="11"/>
      <color indexed="8"/>
      <name val="Arial CE"/>
      <charset val="238"/>
    </font>
    <font>
      <b/>
      <sz val="20"/>
      <name val="Arial"/>
      <family val="2"/>
    </font>
    <font>
      <b/>
      <u/>
      <sz val="24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i/>
      <sz val="18"/>
      <name val="Arial"/>
      <family val="2"/>
    </font>
    <font>
      <b/>
      <i/>
      <sz val="16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3"/>
      <name val="Arial"/>
      <family val="2"/>
      <charset val="238"/>
    </font>
    <font>
      <b/>
      <sz val="13"/>
      <name val="Arial CE"/>
      <family val="2"/>
      <charset val="238"/>
    </font>
    <font>
      <b/>
      <sz val="13"/>
      <name val="Arial"/>
      <family val="2"/>
    </font>
    <font>
      <sz val="13"/>
      <name val="Arial CE"/>
      <family val="2"/>
      <charset val="238"/>
    </font>
    <font>
      <sz val="10"/>
      <name val="Arial"/>
      <family val="2"/>
      <charset val="238"/>
    </font>
    <font>
      <sz val="13"/>
      <name val="Arial"/>
      <family val="2"/>
    </font>
    <font>
      <sz val="9"/>
      <color theme="1"/>
      <name val="Arial CE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2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3"/>
      <color theme="1"/>
      <name val="Arial CE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CCFFFF"/>
        <bgColor indexed="64"/>
      </patternFill>
    </fill>
  </fills>
  <borders count="10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16"/>
      </right>
      <top style="hair">
        <color indexed="16"/>
      </top>
      <bottom style="hair">
        <color indexed="16"/>
      </bottom>
      <diagonal/>
    </border>
    <border>
      <left style="hair">
        <color indexed="16"/>
      </left>
      <right style="hair">
        <color indexed="16"/>
      </right>
      <top style="hair">
        <color indexed="16"/>
      </top>
      <bottom style="hair">
        <color indexed="16"/>
      </bottom>
      <diagonal/>
    </border>
    <border>
      <left style="thin">
        <color indexed="64"/>
      </left>
      <right style="hair">
        <color indexed="16"/>
      </right>
      <top style="hair">
        <color indexed="16"/>
      </top>
      <bottom style="thin">
        <color indexed="64"/>
      </bottom>
      <diagonal/>
    </border>
    <border>
      <left style="hair">
        <color indexed="16"/>
      </left>
      <right style="hair">
        <color indexed="16"/>
      </right>
      <top style="hair">
        <color indexed="16"/>
      </top>
      <bottom style="thin">
        <color indexed="64"/>
      </bottom>
      <diagonal/>
    </border>
    <border>
      <left style="thin">
        <color indexed="64"/>
      </left>
      <right style="hair">
        <color indexed="16"/>
      </right>
      <top style="thin">
        <color indexed="64"/>
      </top>
      <bottom style="hair">
        <color indexed="16"/>
      </bottom>
      <diagonal/>
    </border>
    <border>
      <left style="hair">
        <color indexed="16"/>
      </left>
      <right style="hair">
        <color indexed="16"/>
      </right>
      <top style="thin">
        <color indexed="64"/>
      </top>
      <bottom style="hair">
        <color indexed="16"/>
      </bottom>
      <diagonal/>
    </border>
    <border>
      <left style="hair">
        <color indexed="16"/>
      </left>
      <right style="medium">
        <color indexed="64"/>
      </right>
      <top style="thin">
        <color indexed="64"/>
      </top>
      <bottom style="hair">
        <color indexed="16"/>
      </bottom>
      <diagonal/>
    </border>
    <border>
      <left style="hair">
        <color indexed="16"/>
      </left>
      <right style="medium">
        <color indexed="64"/>
      </right>
      <top style="hair">
        <color indexed="16"/>
      </top>
      <bottom style="hair">
        <color indexed="16"/>
      </bottom>
      <diagonal/>
    </border>
    <border>
      <left style="hair">
        <color indexed="16"/>
      </left>
      <right style="medium">
        <color indexed="64"/>
      </right>
      <top style="hair">
        <color indexed="16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16"/>
      </right>
      <top/>
      <bottom style="hair">
        <color indexed="16"/>
      </bottom>
      <diagonal/>
    </border>
    <border>
      <left style="hair">
        <color indexed="16"/>
      </left>
      <right/>
      <top style="hair">
        <color indexed="16"/>
      </top>
      <bottom style="hair">
        <color indexed="16"/>
      </bottom>
      <diagonal/>
    </border>
    <border>
      <left style="hair">
        <color indexed="16"/>
      </left>
      <right style="hair">
        <color indexed="16"/>
      </right>
      <top/>
      <bottom style="hair">
        <color indexed="16"/>
      </bottom>
      <diagonal/>
    </border>
    <border>
      <left style="hair">
        <color indexed="16"/>
      </left>
      <right/>
      <top/>
      <bottom style="hair">
        <color indexed="16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16"/>
      </right>
      <top style="hair">
        <color indexed="16"/>
      </top>
      <bottom/>
      <diagonal/>
    </border>
    <border>
      <left style="hair">
        <color indexed="16"/>
      </left>
      <right style="hair">
        <color indexed="16"/>
      </right>
      <top style="hair">
        <color indexed="16"/>
      </top>
      <bottom/>
      <diagonal/>
    </border>
    <border>
      <left style="hair">
        <color indexed="16"/>
      </left>
      <right style="medium">
        <color indexed="64"/>
      </right>
      <top style="hair">
        <color indexed="16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16"/>
      </left>
      <right/>
      <top style="hair">
        <color indexed="16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6"/>
      </left>
      <right/>
      <top style="hair">
        <color indexed="16"/>
      </top>
      <bottom/>
      <diagonal/>
    </border>
    <border>
      <left style="hair">
        <color indexed="16"/>
      </left>
      <right/>
      <top style="thin">
        <color indexed="64"/>
      </top>
      <bottom style="hair">
        <color indexed="16"/>
      </bottom>
      <diagonal/>
    </border>
    <border>
      <left style="hair">
        <color indexed="16"/>
      </left>
      <right style="medium">
        <color indexed="64"/>
      </right>
      <top/>
      <bottom style="hair">
        <color indexed="16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16"/>
      </right>
      <top style="thin">
        <color indexed="64"/>
      </top>
      <bottom/>
      <diagonal/>
    </border>
    <border>
      <left style="hair">
        <color indexed="16"/>
      </left>
      <right style="hair">
        <color indexed="16"/>
      </right>
      <top style="thin">
        <color indexed="64"/>
      </top>
      <bottom/>
      <diagonal/>
    </border>
    <border>
      <left style="hair">
        <color indexed="16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0" fillId="0" borderId="0"/>
    <xf numFmtId="0" fontId="16" fillId="0" borderId="0"/>
    <xf numFmtId="0" fontId="1" fillId="0" borderId="0"/>
  </cellStyleXfs>
  <cellXfs count="762">
    <xf numFmtId="0" fontId="0" fillId="0" borderId="0" xfId="0"/>
    <xf numFmtId="0" fontId="0" fillId="0" borderId="0" xfId="0" applyFill="1" applyAlignment="1">
      <alignment horizontal="right"/>
    </xf>
    <xf numFmtId="0" fontId="7" fillId="0" borderId="0" xfId="0" applyFont="1"/>
    <xf numFmtId="0" fontId="6" fillId="0" borderId="0" xfId="0" applyFont="1"/>
    <xf numFmtId="0" fontId="5" fillId="0" borderId="0" xfId="0" applyFont="1" applyBorder="1" applyAlignment="1">
      <alignment horizontal="right"/>
    </xf>
    <xf numFmtId="0" fontId="11" fillId="0" borderId="0" xfId="0" applyFont="1"/>
    <xf numFmtId="49" fontId="4" fillId="0" borderId="0" xfId="0" applyNumberFormat="1" applyFont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7" fillId="0" borderId="0" xfId="0" applyFont="1" applyFill="1"/>
    <xf numFmtId="0" fontId="5" fillId="2" borderId="2" xfId="0" applyFont="1" applyFill="1" applyBorder="1" applyAlignment="1">
      <alignment horizontal="right"/>
    </xf>
    <xf numFmtId="0" fontId="5" fillId="2" borderId="3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right"/>
    </xf>
    <xf numFmtId="0" fontId="4" fillId="2" borderId="4" xfId="0" applyFont="1" applyFill="1" applyBorder="1"/>
    <xf numFmtId="0" fontId="7" fillId="2" borderId="5" xfId="0" applyFont="1" applyFill="1" applyBorder="1"/>
    <xf numFmtId="0" fontId="0" fillId="0" borderId="0" xfId="0" applyAlignment="1"/>
    <xf numFmtId="0" fontId="17" fillId="0" borderId="3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19" fillId="2" borderId="2" xfId="0" applyFont="1" applyFill="1" applyBorder="1"/>
    <xf numFmtId="0" fontId="19" fillId="2" borderId="0" xfId="0" applyFont="1" applyFill="1" applyBorder="1" applyAlignment="1">
      <alignment horizontal="center"/>
    </xf>
    <xf numFmtId="0" fontId="19" fillId="2" borderId="0" xfId="0" applyFont="1" applyFill="1" applyBorder="1"/>
    <xf numFmtId="0" fontId="19" fillId="2" borderId="3" xfId="0" applyFont="1" applyFill="1" applyBorder="1" applyAlignment="1">
      <alignment horizontal="center"/>
    </xf>
    <xf numFmtId="0" fontId="19" fillId="2" borderId="3" xfId="0" applyFont="1" applyFill="1" applyBorder="1"/>
    <xf numFmtId="0" fontId="19" fillId="2" borderId="3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center"/>
    </xf>
    <xf numFmtId="0" fontId="7" fillId="2" borderId="3" xfId="0" applyFont="1" applyFill="1" applyBorder="1"/>
    <xf numFmtId="0" fontId="22" fillId="0" borderId="17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7" xfId="0" applyFont="1" applyBorder="1"/>
    <xf numFmtId="0" fontId="1" fillId="0" borderId="0" xfId="0" applyFont="1"/>
    <xf numFmtId="0" fontId="4" fillId="2" borderId="3" xfId="0" applyFont="1" applyFill="1" applyBorder="1"/>
    <xf numFmtId="0" fontId="25" fillId="0" borderId="24" xfId="0" applyFont="1" applyBorder="1" applyAlignment="1">
      <alignment horizontal="center"/>
    </xf>
    <xf numFmtId="0" fontId="25" fillId="0" borderId="25" xfId="0" applyFont="1" applyBorder="1" applyAlignment="1">
      <alignment horizontal="center"/>
    </xf>
    <xf numFmtId="0" fontId="25" fillId="0" borderId="26" xfId="0" applyFont="1" applyBorder="1" applyAlignment="1">
      <alignment horizontal="center"/>
    </xf>
    <xf numFmtId="0" fontId="25" fillId="0" borderId="16" xfId="0" applyFont="1" applyBorder="1" applyAlignment="1">
      <alignment horizontal="center"/>
    </xf>
    <xf numFmtId="0" fontId="25" fillId="0" borderId="8" xfId="0" applyFont="1" applyBorder="1" applyAlignment="1">
      <alignment horizontal="center"/>
    </xf>
    <xf numFmtId="0" fontId="25" fillId="0" borderId="27" xfId="0" applyFont="1" applyBorder="1" applyAlignment="1">
      <alignment horizontal="center"/>
    </xf>
    <xf numFmtId="0" fontId="4" fillId="2" borderId="0" xfId="0" applyFont="1" applyFill="1" applyBorder="1"/>
    <xf numFmtId="0" fontId="1" fillId="0" borderId="0" xfId="0" applyFont="1" applyBorder="1"/>
    <xf numFmtId="0" fontId="29" fillId="4" borderId="28" xfId="0" applyFont="1" applyFill="1" applyBorder="1"/>
    <xf numFmtId="0" fontId="29" fillId="4" borderId="29" xfId="0" applyFont="1" applyFill="1" applyBorder="1"/>
    <xf numFmtId="0" fontId="29" fillId="4" borderId="30" xfId="0" applyFont="1" applyFill="1" applyBorder="1"/>
    <xf numFmtId="0" fontId="29" fillId="4" borderId="31" xfId="0" applyFont="1" applyFill="1" applyBorder="1"/>
    <xf numFmtId="0" fontId="28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29" fillId="0" borderId="0" xfId="0" applyFont="1" applyFill="1" applyBorder="1"/>
    <xf numFmtId="0" fontId="29" fillId="4" borderId="32" xfId="0" applyFont="1" applyFill="1" applyBorder="1"/>
    <xf numFmtId="0" fontId="29" fillId="4" borderId="33" xfId="0" applyFont="1" applyFill="1" applyBorder="1"/>
    <xf numFmtId="0" fontId="29" fillId="4" borderId="34" xfId="0" applyFont="1" applyFill="1" applyBorder="1"/>
    <xf numFmtId="0" fontId="29" fillId="4" borderId="35" xfId="0" applyFont="1" applyFill="1" applyBorder="1"/>
    <xf numFmtId="0" fontId="29" fillId="4" borderId="36" xfId="0" applyFont="1" applyFill="1" applyBorder="1"/>
    <xf numFmtId="0" fontId="8" fillId="0" borderId="2" xfId="0" applyFont="1" applyBorder="1" applyAlignment="1"/>
    <xf numFmtId="3" fontId="18" fillId="0" borderId="2" xfId="0" applyNumberFormat="1" applyFont="1" applyFill="1" applyBorder="1" applyAlignment="1">
      <alignment horizontal="right"/>
    </xf>
    <xf numFmtId="0" fontId="7" fillId="2" borderId="2" xfId="0" applyFont="1" applyFill="1" applyBorder="1"/>
    <xf numFmtId="0" fontId="7" fillId="2" borderId="0" xfId="0" applyFont="1" applyFill="1" applyBorder="1"/>
    <xf numFmtId="0" fontId="7" fillId="2" borderId="4" xfId="0" applyFont="1" applyFill="1" applyBorder="1"/>
    <xf numFmtId="0" fontId="7" fillId="2" borderId="38" xfId="0" applyFont="1" applyFill="1" applyBorder="1"/>
    <xf numFmtId="0" fontId="7" fillId="2" borderId="39" xfId="0" applyFont="1" applyFill="1" applyBorder="1"/>
    <xf numFmtId="0" fontId="19" fillId="2" borderId="2" xfId="0" applyFont="1" applyFill="1" applyBorder="1" applyAlignment="1">
      <alignment horizontal="center"/>
    </xf>
    <xf numFmtId="0" fontId="9" fillId="0" borderId="2" xfId="0" applyFont="1" applyBorder="1" applyAlignment="1"/>
    <xf numFmtId="3" fontId="18" fillId="0" borderId="0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30" fillId="0" borderId="0" xfId="0" applyFont="1" applyFill="1" applyAlignment="1">
      <alignment horizontal="right"/>
    </xf>
    <xf numFmtId="0" fontId="25" fillId="0" borderId="15" xfId="0" applyFont="1" applyBorder="1" applyAlignment="1">
      <alignment horizontal="center"/>
    </xf>
    <xf numFmtId="0" fontId="25" fillId="0" borderId="18" xfId="0" applyFont="1" applyBorder="1" applyAlignment="1">
      <alignment horizontal="center"/>
    </xf>
    <xf numFmtId="0" fontId="31" fillId="4" borderId="30" xfId="0" applyFont="1" applyFill="1" applyBorder="1"/>
    <xf numFmtId="0" fontId="31" fillId="4" borderId="31" xfId="0" applyFont="1" applyFill="1" applyBorder="1"/>
    <xf numFmtId="0" fontId="31" fillId="4" borderId="36" xfId="0" applyFont="1" applyFill="1" applyBorder="1"/>
    <xf numFmtId="0" fontId="12" fillId="0" borderId="0" xfId="0" applyFont="1"/>
    <xf numFmtId="3" fontId="32" fillId="0" borderId="41" xfId="0" applyNumberFormat="1" applyFont="1" applyFill="1" applyBorder="1" applyAlignment="1">
      <alignment horizontal="right"/>
    </xf>
    <xf numFmtId="3" fontId="32" fillId="0" borderId="42" xfId="0" applyNumberFormat="1" applyFont="1" applyFill="1" applyBorder="1" applyAlignment="1">
      <alignment horizontal="right"/>
    </xf>
    <xf numFmtId="3" fontId="32" fillId="0" borderId="43" xfId="0" applyNumberFormat="1" applyFont="1" applyFill="1" applyBorder="1" applyAlignment="1">
      <alignment horizontal="right"/>
    </xf>
    <xf numFmtId="3" fontId="32" fillId="0" borderId="44" xfId="0" applyNumberFormat="1" applyFont="1" applyFill="1" applyBorder="1" applyAlignment="1">
      <alignment horizontal="right"/>
    </xf>
    <xf numFmtId="3" fontId="32" fillId="0" borderId="45" xfId="0" applyNumberFormat="1" applyFont="1" applyFill="1" applyBorder="1" applyAlignment="1">
      <alignment horizontal="right"/>
    </xf>
    <xf numFmtId="3" fontId="32" fillId="0" borderId="46" xfId="0" applyNumberFormat="1" applyFont="1" applyFill="1" applyBorder="1" applyAlignment="1">
      <alignment horizontal="right"/>
    </xf>
    <xf numFmtId="3" fontId="33" fillId="0" borderId="19" xfId="0" applyNumberFormat="1" applyFont="1" applyFill="1" applyBorder="1" applyAlignment="1"/>
    <xf numFmtId="3" fontId="33" fillId="0" borderId="23" xfId="0" applyNumberFormat="1" applyFont="1" applyFill="1" applyBorder="1" applyAlignment="1"/>
    <xf numFmtId="3" fontId="33" fillId="0" borderId="20" xfId="0" applyNumberFormat="1" applyFont="1" applyFill="1" applyBorder="1" applyAlignment="1"/>
    <xf numFmtId="3" fontId="33" fillId="0" borderId="21" xfId="0" applyNumberFormat="1" applyFont="1" applyFill="1" applyBorder="1" applyAlignment="1"/>
    <xf numFmtId="3" fontId="33" fillId="0" borderId="18" xfId="0" applyNumberFormat="1" applyFont="1" applyFill="1" applyBorder="1" applyAlignment="1"/>
    <xf numFmtId="3" fontId="33" fillId="0" borderId="1" xfId="0" applyNumberFormat="1" applyFont="1" applyFill="1" applyBorder="1" applyAlignment="1"/>
    <xf numFmtId="3" fontId="33" fillId="0" borderId="10" xfId="0" applyNumberFormat="1" applyFont="1" applyFill="1" applyBorder="1" applyAlignment="1"/>
    <xf numFmtId="3" fontId="33" fillId="0" borderId="11" xfId="0" applyNumberFormat="1" applyFont="1" applyFill="1" applyBorder="1" applyAlignment="1"/>
    <xf numFmtId="3" fontId="33" fillId="0" borderId="12" xfId="0" applyNumberFormat="1" applyFont="1" applyFill="1" applyBorder="1" applyAlignment="1"/>
    <xf numFmtId="3" fontId="33" fillId="0" borderId="9" xfId="0" applyNumberFormat="1" applyFont="1" applyFill="1" applyBorder="1" applyAlignment="1"/>
    <xf numFmtId="3" fontId="33" fillId="0" borderId="13" xfId="0" applyNumberFormat="1" applyFont="1" applyFill="1" applyBorder="1" applyAlignment="1"/>
    <xf numFmtId="3" fontId="33" fillId="0" borderId="8" xfId="0" applyNumberFormat="1" applyFont="1" applyFill="1" applyBorder="1" applyAlignment="1"/>
    <xf numFmtId="3" fontId="33" fillId="0" borderId="7" xfId="0" applyNumberFormat="1" applyFont="1" applyFill="1" applyBorder="1" applyAlignment="1"/>
    <xf numFmtId="3" fontId="33" fillId="0" borderId="47" xfId="0" applyNumberFormat="1" applyFont="1" applyFill="1" applyBorder="1" applyAlignment="1"/>
    <xf numFmtId="0" fontId="34" fillId="0" borderId="0" xfId="0" applyFont="1"/>
    <xf numFmtId="0" fontId="35" fillId="0" borderId="12" xfId="0" applyFont="1" applyBorder="1" applyAlignment="1">
      <alignment wrapText="1"/>
    </xf>
    <xf numFmtId="0" fontId="4" fillId="4" borderId="8" xfId="0" applyFont="1" applyFill="1" applyBorder="1"/>
    <xf numFmtId="0" fontId="19" fillId="0" borderId="12" xfId="0" applyFont="1" applyBorder="1" applyAlignment="1">
      <alignment wrapText="1"/>
    </xf>
    <xf numFmtId="49" fontId="25" fillId="0" borderId="51" xfId="0" applyNumberFormat="1" applyFont="1" applyBorder="1" applyAlignment="1">
      <alignment horizontal="center"/>
    </xf>
    <xf numFmtId="49" fontId="25" fillId="0" borderId="23" xfId="0" applyNumberFormat="1" applyFont="1" applyBorder="1" applyAlignment="1">
      <alignment horizontal="center"/>
    </xf>
    <xf numFmtId="49" fontId="25" fillId="0" borderId="8" xfId="0" applyNumberFormat="1" applyFont="1" applyBorder="1" applyAlignment="1">
      <alignment horizontal="center"/>
    </xf>
    <xf numFmtId="49" fontId="25" fillId="0" borderId="27" xfId="0" applyNumberFormat="1" applyFont="1" applyBorder="1" applyAlignment="1">
      <alignment horizontal="center"/>
    </xf>
    <xf numFmtId="3" fontId="33" fillId="0" borderId="52" xfId="0" applyNumberFormat="1" applyFont="1" applyFill="1" applyBorder="1" applyAlignment="1"/>
    <xf numFmtId="0" fontId="4" fillId="4" borderId="23" xfId="0" applyFont="1" applyFill="1" applyBorder="1"/>
    <xf numFmtId="49" fontId="25" fillId="0" borderId="18" xfId="0" applyNumberFormat="1" applyFont="1" applyBorder="1" applyAlignment="1">
      <alignment horizontal="center"/>
    </xf>
    <xf numFmtId="49" fontId="25" fillId="0" borderId="50" xfId="0" applyNumberFormat="1" applyFont="1" applyBorder="1" applyAlignment="1">
      <alignment horizontal="center"/>
    </xf>
    <xf numFmtId="0" fontId="19" fillId="0" borderId="16" xfId="0" applyFont="1" applyFill="1" applyBorder="1" applyAlignment="1">
      <alignment horizontal="left" wrapText="1"/>
    </xf>
    <xf numFmtId="0" fontId="29" fillId="4" borderId="8" xfId="0" applyFont="1" applyFill="1" applyBorder="1"/>
    <xf numFmtId="0" fontId="6" fillId="4" borderId="8" xfId="0" applyFont="1" applyFill="1" applyBorder="1"/>
    <xf numFmtId="0" fontId="29" fillId="4" borderId="23" xfId="0" applyFont="1" applyFill="1" applyBorder="1"/>
    <xf numFmtId="0" fontId="6" fillId="4" borderId="18" xfId="0" applyFont="1" applyFill="1" applyBorder="1"/>
    <xf numFmtId="0" fontId="36" fillId="0" borderId="51" xfId="0" applyFont="1" applyBorder="1" applyAlignment="1">
      <alignment horizontal="left" wrapText="1"/>
    </xf>
    <xf numFmtId="0" fontId="39" fillId="0" borderId="53" xfId="2" applyFont="1" applyFill="1" applyBorder="1" applyAlignment="1">
      <alignment wrapText="1"/>
    </xf>
    <xf numFmtId="0" fontId="37" fillId="0" borderId="53" xfId="2" applyFont="1" applyFill="1" applyBorder="1" applyAlignment="1">
      <alignment horizontal="left" wrapText="1"/>
    </xf>
    <xf numFmtId="3" fontId="33" fillId="0" borderId="27" xfId="0" applyNumberFormat="1" applyFont="1" applyFill="1" applyBorder="1" applyAlignment="1"/>
    <xf numFmtId="3" fontId="33" fillId="0" borderId="25" xfId="0" applyNumberFormat="1" applyFont="1" applyFill="1" applyBorder="1" applyAlignment="1"/>
    <xf numFmtId="3" fontId="33" fillId="0" borderId="56" xfId="0" applyNumberFormat="1" applyFont="1" applyFill="1" applyBorder="1" applyAlignment="1"/>
    <xf numFmtId="0" fontId="39" fillId="0" borderId="12" xfId="2" applyFont="1" applyFill="1" applyBorder="1" applyAlignment="1">
      <alignment wrapText="1"/>
    </xf>
    <xf numFmtId="0" fontId="41" fillId="0" borderId="12" xfId="2" applyFont="1" applyFill="1" applyBorder="1" applyAlignment="1">
      <alignment wrapText="1"/>
    </xf>
    <xf numFmtId="0" fontId="25" fillId="0" borderId="51" xfId="0" applyFont="1" applyBorder="1" applyAlignment="1">
      <alignment horizontal="center"/>
    </xf>
    <xf numFmtId="0" fontId="39" fillId="0" borderId="4" xfId="2" applyFont="1" applyFill="1" applyBorder="1" applyAlignment="1">
      <alignment wrapText="1"/>
    </xf>
    <xf numFmtId="0" fontId="25" fillId="0" borderId="61" xfId="0" applyFont="1" applyBorder="1" applyAlignment="1">
      <alignment horizontal="center"/>
    </xf>
    <xf numFmtId="0" fontId="42" fillId="0" borderId="0" xfId="0" applyFont="1" applyAlignment="1">
      <alignment horizontal="right"/>
    </xf>
    <xf numFmtId="0" fontId="0" fillId="0" borderId="0" xfId="0" applyFill="1" applyBorder="1"/>
    <xf numFmtId="0" fontId="0" fillId="0" borderId="0" xfId="0" applyBorder="1"/>
    <xf numFmtId="0" fontId="45" fillId="0" borderId="0" xfId="0" applyFont="1" applyFill="1" applyBorder="1"/>
    <xf numFmtId="0" fontId="45" fillId="0" borderId="0" xfId="0" applyFont="1" applyBorder="1"/>
    <xf numFmtId="0" fontId="45" fillId="0" borderId="0" xfId="0" applyFont="1"/>
    <xf numFmtId="0" fontId="47" fillId="0" borderId="0" xfId="0" applyFont="1"/>
    <xf numFmtId="0" fontId="15" fillId="0" borderId="40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1" fillId="0" borderId="7" xfId="0" applyFont="1" applyFill="1" applyBorder="1"/>
    <xf numFmtId="0" fontId="5" fillId="0" borderId="0" xfId="0" applyFont="1"/>
    <xf numFmtId="0" fontId="4" fillId="0" borderId="0" xfId="0" applyFont="1"/>
    <xf numFmtId="0" fontId="6" fillId="0" borderId="0" xfId="0" applyFont="1" applyFill="1" applyBorder="1"/>
    <xf numFmtId="0" fontId="6" fillId="0" borderId="0" xfId="0" applyFont="1" applyBorder="1"/>
    <xf numFmtId="0" fontId="7" fillId="0" borderId="0" xfId="0" applyFont="1" applyAlignment="1">
      <alignment horizontal="right"/>
    </xf>
    <xf numFmtId="0" fontId="42" fillId="0" borderId="0" xfId="0" applyFon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49" fillId="0" borderId="0" xfId="0" applyFont="1"/>
    <xf numFmtId="0" fontId="49" fillId="0" borderId="0" xfId="0" applyFont="1" applyAlignment="1">
      <alignment horizontal="center"/>
    </xf>
    <xf numFmtId="49" fontId="49" fillId="0" borderId="0" xfId="0" applyNumberFormat="1" applyFont="1" applyAlignment="1">
      <alignment horizontal="center"/>
    </xf>
    <xf numFmtId="0" fontId="50" fillId="0" borderId="0" xfId="0" applyFont="1"/>
    <xf numFmtId="3" fontId="33" fillId="0" borderId="16" xfId="0" applyNumberFormat="1" applyFont="1" applyFill="1" applyBorder="1" applyAlignment="1"/>
    <xf numFmtId="3" fontId="33" fillId="0" borderId="26" xfId="0" applyNumberFormat="1" applyFont="1" applyFill="1" applyBorder="1" applyAlignment="1"/>
    <xf numFmtId="0" fontId="34" fillId="0" borderId="0" xfId="0" applyFont="1" applyBorder="1"/>
    <xf numFmtId="0" fontId="4" fillId="0" borderId="0" xfId="0" applyFont="1" applyFill="1"/>
    <xf numFmtId="0" fontId="6" fillId="0" borderId="0" xfId="0" applyFont="1" applyFill="1"/>
    <xf numFmtId="0" fontId="32" fillId="0" borderId="42" xfId="0" applyFont="1" applyBorder="1" applyAlignment="1">
      <alignment horizontal="center"/>
    </xf>
    <xf numFmtId="3" fontId="52" fillId="0" borderId="46" xfId="0" applyNumberFormat="1" applyFont="1" applyBorder="1" applyAlignment="1">
      <alignment horizontal="right"/>
    </xf>
    <xf numFmtId="3" fontId="52" fillId="0" borderId="45" xfId="0" applyNumberFormat="1" applyFont="1" applyBorder="1" applyAlignment="1">
      <alignment horizontal="right"/>
    </xf>
    <xf numFmtId="3" fontId="52" fillId="0" borderId="43" xfId="0" applyNumberFormat="1" applyFont="1" applyBorder="1" applyAlignment="1">
      <alignment horizontal="right"/>
    </xf>
    <xf numFmtId="3" fontId="52" fillId="0" borderId="44" xfId="0" applyNumberFormat="1" applyFont="1" applyFill="1" applyBorder="1" applyAlignment="1">
      <alignment horizontal="right"/>
    </xf>
    <xf numFmtId="3" fontId="52" fillId="0" borderId="43" xfId="0" applyNumberFormat="1" applyFont="1" applyFill="1" applyBorder="1" applyAlignment="1">
      <alignment horizontal="right"/>
    </xf>
    <xf numFmtId="0" fontId="34" fillId="0" borderId="0" xfId="0" applyFont="1" applyFill="1" applyBorder="1"/>
    <xf numFmtId="0" fontId="44" fillId="0" borderId="61" xfId="0" applyFont="1" applyBorder="1"/>
    <xf numFmtId="0" fontId="44" fillId="0" borderId="56" xfId="0" applyFont="1" applyBorder="1" applyAlignment="1">
      <alignment horizontal="center"/>
    </xf>
    <xf numFmtId="49" fontId="45" fillId="0" borderId="65" xfId="0" applyNumberFormat="1" applyFont="1" applyBorder="1" applyAlignment="1">
      <alignment horizontal="center"/>
    </xf>
    <xf numFmtId="0" fontId="44" fillId="0" borderId="21" xfId="0" applyFont="1" applyBorder="1" applyAlignment="1">
      <alignment horizontal="center"/>
    </xf>
    <xf numFmtId="0" fontId="44" fillId="0" borderId="51" xfId="0" applyFont="1" applyBorder="1"/>
    <xf numFmtId="0" fontId="44" fillId="0" borderId="23" xfId="0" applyFont="1" applyBorder="1" applyAlignment="1">
      <alignment horizontal="center"/>
    </xf>
    <xf numFmtId="49" fontId="45" fillId="0" borderId="7" xfId="0" applyNumberFormat="1" applyFont="1" applyBorder="1" applyAlignment="1">
      <alignment horizontal="center"/>
    </xf>
    <xf numFmtId="0" fontId="44" fillId="0" borderId="13" xfId="0" applyFont="1" applyBorder="1" applyAlignment="1">
      <alignment horizontal="center"/>
    </xf>
    <xf numFmtId="0" fontId="44" fillId="0" borderId="64" xfId="0" applyFont="1" applyBorder="1"/>
    <xf numFmtId="0" fontId="44" fillId="0" borderId="63" xfId="0" applyFont="1" applyBorder="1" applyAlignment="1">
      <alignment horizontal="center"/>
    </xf>
    <xf numFmtId="49" fontId="45" fillId="0" borderId="66" xfId="0" applyNumberFormat="1" applyFont="1" applyBorder="1" applyAlignment="1">
      <alignment horizontal="center"/>
    </xf>
    <xf numFmtId="0" fontId="44" fillId="0" borderId="67" xfId="0" applyFont="1" applyBorder="1" applyAlignment="1">
      <alignment horizontal="center"/>
    </xf>
    <xf numFmtId="0" fontId="44" fillId="5" borderId="41" xfId="0" applyFont="1" applyFill="1" applyBorder="1" applyAlignment="1">
      <alignment horizontal="center"/>
    </xf>
    <xf numFmtId="0" fontId="36" fillId="0" borderId="53" xfId="0" applyFont="1" applyBorder="1" applyAlignment="1">
      <alignment horizontal="left" wrapText="1"/>
    </xf>
    <xf numFmtId="0" fontId="22" fillId="0" borderId="68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4" fillId="4" borderId="18" xfId="0" applyFont="1" applyFill="1" applyBorder="1"/>
    <xf numFmtId="0" fontId="4" fillId="4" borderId="52" xfId="0" applyFont="1" applyFill="1" applyBorder="1"/>
    <xf numFmtId="0" fontId="25" fillId="0" borderId="23" xfId="0" applyFont="1" applyBorder="1" applyAlignment="1">
      <alignment horizontal="center"/>
    </xf>
    <xf numFmtId="0" fontId="25" fillId="0" borderId="52" xfId="0" applyFont="1" applyBorder="1" applyAlignment="1">
      <alignment horizontal="center"/>
    </xf>
    <xf numFmtId="0" fontId="25" fillId="0" borderId="17" xfId="0" applyFont="1" applyBorder="1" applyAlignment="1">
      <alignment horizontal="center"/>
    </xf>
    <xf numFmtId="0" fontId="25" fillId="0" borderId="62" xfId="0" applyFont="1" applyBorder="1" applyAlignment="1">
      <alignment horizontal="center"/>
    </xf>
    <xf numFmtId="0" fontId="25" fillId="0" borderId="56" xfId="0" applyFont="1" applyBorder="1" applyAlignment="1">
      <alignment horizontal="center"/>
    </xf>
    <xf numFmtId="3" fontId="33" fillId="0" borderId="50" xfId="0" applyNumberFormat="1" applyFont="1" applyFill="1" applyBorder="1" applyAlignment="1"/>
    <xf numFmtId="0" fontId="40" fillId="0" borderId="4" xfId="2" applyFont="1" applyFill="1" applyBorder="1" applyAlignment="1">
      <alignment horizontal="left" wrapText="1"/>
    </xf>
    <xf numFmtId="3" fontId="33" fillId="0" borderId="75" xfId="0" applyNumberFormat="1" applyFont="1" applyFill="1" applyBorder="1" applyAlignment="1"/>
    <xf numFmtId="3" fontId="33" fillId="0" borderId="76" xfId="0" applyNumberFormat="1" applyFont="1" applyFill="1" applyBorder="1" applyAlignment="1"/>
    <xf numFmtId="0" fontId="41" fillId="0" borderId="51" xfId="2" applyFont="1" applyFill="1" applyBorder="1" applyAlignment="1">
      <alignment wrapText="1"/>
    </xf>
    <xf numFmtId="0" fontId="25" fillId="0" borderId="72" xfId="0" applyFont="1" applyBorder="1" applyAlignment="1">
      <alignment horizontal="center"/>
    </xf>
    <xf numFmtId="3" fontId="33" fillId="0" borderId="0" xfId="0" applyNumberFormat="1" applyFont="1" applyFill="1" applyBorder="1" applyAlignment="1"/>
    <xf numFmtId="3" fontId="32" fillId="0" borderId="0" xfId="0" applyNumberFormat="1" applyFont="1" applyFill="1" applyBorder="1" applyAlignment="1">
      <alignment horizontal="right"/>
    </xf>
    <xf numFmtId="0" fontId="25" fillId="0" borderId="76" xfId="0" applyFont="1" applyBorder="1" applyAlignment="1">
      <alignment horizontal="center"/>
    </xf>
    <xf numFmtId="0" fontId="25" fillId="0" borderId="75" xfId="0" applyFont="1" applyBorder="1" applyAlignment="1">
      <alignment horizontal="center"/>
    </xf>
    <xf numFmtId="3" fontId="32" fillId="0" borderId="55" xfId="0" applyNumberFormat="1" applyFont="1" applyFill="1" applyBorder="1" applyAlignment="1">
      <alignment horizontal="right"/>
    </xf>
    <xf numFmtId="0" fontId="8" fillId="0" borderId="0" xfId="0" applyFont="1" applyBorder="1" applyAlignment="1"/>
    <xf numFmtId="0" fontId="9" fillId="0" borderId="0" xfId="0" applyFont="1" applyBorder="1" applyAlignment="1"/>
    <xf numFmtId="0" fontId="29" fillId="4" borderId="69" xfId="0" applyFont="1" applyFill="1" applyBorder="1"/>
    <xf numFmtId="0" fontId="29" fillId="4" borderId="70" xfId="0" applyFont="1" applyFill="1" applyBorder="1"/>
    <xf numFmtId="0" fontId="29" fillId="4" borderId="71" xfId="0" applyFont="1" applyFill="1" applyBorder="1"/>
    <xf numFmtId="0" fontId="8" fillId="0" borderId="0" xfId="0" applyFont="1" applyFill="1" applyBorder="1" applyAlignment="1">
      <alignment horizontal="left"/>
    </xf>
    <xf numFmtId="0" fontId="18" fillId="7" borderId="14" xfId="0" applyFont="1" applyFill="1" applyBorder="1" applyAlignment="1">
      <alignment horizontal="center" vertical="center" wrapText="1"/>
    </xf>
    <xf numFmtId="3" fontId="32" fillId="7" borderId="42" xfId="0" applyNumberFormat="1" applyFont="1" applyFill="1" applyBorder="1" applyAlignment="1">
      <alignment horizontal="right"/>
    </xf>
    <xf numFmtId="3" fontId="32" fillId="7" borderId="44" xfId="0" applyNumberFormat="1" applyFont="1" applyFill="1" applyBorder="1" applyAlignment="1">
      <alignment horizontal="right"/>
    </xf>
    <xf numFmtId="0" fontId="10" fillId="7" borderId="14" xfId="0" applyFont="1" applyFill="1" applyBorder="1" applyAlignment="1">
      <alignment horizontal="center" vertical="center" wrapText="1"/>
    </xf>
    <xf numFmtId="0" fontId="41" fillId="0" borderId="4" xfId="2" applyFont="1" applyFill="1" applyBorder="1" applyAlignment="1">
      <alignment wrapText="1"/>
    </xf>
    <xf numFmtId="0" fontId="4" fillId="4" borderId="27" xfId="0" applyFont="1" applyFill="1" applyBorder="1"/>
    <xf numFmtId="3" fontId="32" fillId="7" borderId="55" xfId="0" applyNumberFormat="1" applyFont="1" applyFill="1" applyBorder="1" applyAlignment="1">
      <alignment horizontal="right"/>
    </xf>
    <xf numFmtId="0" fontId="8" fillId="0" borderId="0" xfId="0" applyFont="1" applyFill="1" applyBorder="1" applyAlignment="1"/>
    <xf numFmtId="0" fontId="9" fillId="0" borderId="0" xfId="0" applyFont="1" applyFill="1" applyBorder="1" applyAlignment="1"/>
    <xf numFmtId="0" fontId="1" fillId="0" borderId="0" xfId="0" applyFont="1" applyFill="1"/>
    <xf numFmtId="0" fontId="34" fillId="0" borderId="0" xfId="0" applyFont="1" applyFill="1"/>
    <xf numFmtId="3" fontId="52" fillId="6" borderId="55" xfId="0" applyNumberFormat="1" applyFont="1" applyFill="1" applyBorder="1" applyAlignment="1">
      <alignment horizontal="right"/>
    </xf>
    <xf numFmtId="3" fontId="52" fillId="6" borderId="44" xfId="0" applyNumberFormat="1" applyFont="1" applyFill="1" applyBorder="1" applyAlignment="1">
      <alignment horizontal="right"/>
    </xf>
    <xf numFmtId="3" fontId="52" fillId="7" borderId="42" xfId="0" applyNumberFormat="1" applyFont="1" applyFill="1" applyBorder="1" applyAlignment="1">
      <alignment horizontal="right"/>
    </xf>
    <xf numFmtId="0" fontId="9" fillId="2" borderId="37" xfId="0" applyFont="1" applyFill="1" applyBorder="1" applyAlignment="1"/>
    <xf numFmtId="0" fontId="1" fillId="0" borderId="0" xfId="0" applyFont="1" applyFill="1" applyBorder="1" applyAlignment="1"/>
    <xf numFmtId="0" fontId="54" fillId="0" borderId="0" xfId="0" applyFont="1" applyBorder="1"/>
    <xf numFmtId="0" fontId="1" fillId="2" borderId="38" xfId="0" applyFont="1" applyFill="1" applyBorder="1" applyAlignment="1"/>
    <xf numFmtId="0" fontId="25" fillId="0" borderId="8" xfId="0" applyFont="1" applyBorder="1" applyAlignment="1">
      <alignment horizontal="center" shrinkToFit="1"/>
    </xf>
    <xf numFmtId="0" fontId="25" fillId="0" borderId="8" xfId="0" applyFont="1" applyFill="1" applyBorder="1" applyAlignment="1">
      <alignment horizontal="center" shrinkToFit="1"/>
    </xf>
    <xf numFmtId="3" fontId="33" fillId="0" borderId="15" xfId="0" applyNumberFormat="1" applyFont="1" applyFill="1" applyBorder="1" applyAlignment="1"/>
    <xf numFmtId="0" fontId="6" fillId="4" borderId="17" xfId="0" applyFont="1" applyFill="1" applyBorder="1"/>
    <xf numFmtId="0" fontId="19" fillId="0" borderId="51" xfId="0" applyFont="1" applyFill="1" applyBorder="1" applyAlignment="1">
      <alignment horizontal="left" wrapText="1"/>
    </xf>
    <xf numFmtId="0" fontId="24" fillId="0" borderId="8" xfId="0" applyFont="1" applyBorder="1" applyAlignment="1">
      <alignment horizontal="center"/>
    </xf>
    <xf numFmtId="3" fontId="34" fillId="0" borderId="25" xfId="0" applyNumberFormat="1" applyFont="1" applyFill="1" applyBorder="1" applyAlignment="1"/>
    <xf numFmtId="3" fontId="34" fillId="0" borderId="26" xfId="0" applyNumberFormat="1" applyFont="1" applyFill="1" applyBorder="1" applyAlignment="1"/>
    <xf numFmtId="3" fontId="34" fillId="0" borderId="12" xfId="0" applyNumberFormat="1" applyFont="1" applyFill="1" applyBorder="1" applyAlignment="1"/>
    <xf numFmtId="3" fontId="34" fillId="0" borderId="9" xfId="0" applyNumberFormat="1" applyFont="1" applyFill="1" applyBorder="1" applyAlignment="1"/>
    <xf numFmtId="3" fontId="34" fillId="0" borderId="8" xfId="0" applyNumberFormat="1" applyFont="1" applyFill="1" applyBorder="1" applyAlignment="1"/>
    <xf numFmtId="3" fontId="34" fillId="0" borderId="27" xfId="0" applyNumberFormat="1" applyFont="1" applyFill="1" applyBorder="1" applyAlignment="1"/>
    <xf numFmtId="0" fontId="19" fillId="0" borderId="12" xfId="0" applyFont="1" applyFill="1" applyBorder="1" applyAlignment="1">
      <alignment horizontal="left" wrapText="1"/>
    </xf>
    <xf numFmtId="3" fontId="34" fillId="0" borderId="21" xfId="0" applyNumberFormat="1" applyFont="1" applyFill="1" applyBorder="1" applyAlignment="1"/>
    <xf numFmtId="3" fontId="32" fillId="0" borderId="14" xfId="0" applyNumberFormat="1" applyFont="1" applyFill="1" applyBorder="1" applyAlignment="1">
      <alignment horizontal="right"/>
    </xf>
    <xf numFmtId="3" fontId="33" fillId="0" borderId="54" xfId="0" applyNumberFormat="1" applyFont="1" applyFill="1" applyBorder="1" applyAlignment="1"/>
    <xf numFmtId="0" fontId="24" fillId="0" borderId="16" xfId="0" applyFont="1" applyBorder="1" applyAlignment="1">
      <alignment horizontal="center"/>
    </xf>
    <xf numFmtId="3" fontId="52" fillId="0" borderId="46" xfId="0" applyNumberFormat="1" applyFont="1" applyFill="1" applyBorder="1" applyAlignment="1">
      <alignment horizontal="right"/>
    </xf>
    <xf numFmtId="3" fontId="55" fillId="0" borderId="12" xfId="0" applyNumberFormat="1" applyFont="1" applyFill="1" applyBorder="1" applyAlignment="1">
      <alignment horizontal="right"/>
    </xf>
    <xf numFmtId="3" fontId="55" fillId="6" borderId="51" xfId="0" applyNumberFormat="1" applyFont="1" applyFill="1" applyBorder="1" applyAlignment="1">
      <alignment horizontal="right"/>
    </xf>
    <xf numFmtId="3" fontId="55" fillId="6" borderId="56" xfId="0" applyNumberFormat="1" applyFont="1" applyFill="1" applyBorder="1" applyAlignment="1">
      <alignment horizontal="right"/>
    </xf>
    <xf numFmtId="3" fontId="55" fillId="0" borderId="56" xfId="0" applyNumberFormat="1" applyFont="1" applyFill="1" applyBorder="1" applyAlignment="1">
      <alignment horizontal="right"/>
    </xf>
    <xf numFmtId="3" fontId="55" fillId="0" borderId="26" xfId="0" applyNumberFormat="1" applyFont="1" applyFill="1" applyBorder="1" applyAlignment="1">
      <alignment horizontal="right"/>
    </xf>
    <xf numFmtId="3" fontId="55" fillId="7" borderId="61" xfId="0" applyNumberFormat="1" applyFont="1" applyFill="1" applyBorder="1" applyAlignment="1">
      <alignment horizontal="right"/>
    </xf>
    <xf numFmtId="3" fontId="55" fillId="0" borderId="19" xfId="0" applyNumberFormat="1" applyFont="1" applyFill="1" applyBorder="1" applyAlignment="1">
      <alignment horizontal="right"/>
    </xf>
    <xf numFmtId="3" fontId="55" fillId="6" borderId="23" xfId="0" applyNumberFormat="1" applyFont="1" applyFill="1" applyBorder="1" applyAlignment="1">
      <alignment horizontal="right"/>
    </xf>
    <xf numFmtId="3" fontId="55" fillId="0" borderId="23" xfId="0" applyNumberFormat="1" applyFont="1" applyFill="1" applyBorder="1" applyAlignment="1">
      <alignment horizontal="right"/>
    </xf>
    <xf numFmtId="3" fontId="55" fillId="0" borderId="27" xfId="0" applyNumberFormat="1" applyFont="1" applyFill="1" applyBorder="1" applyAlignment="1">
      <alignment horizontal="right"/>
    </xf>
    <xf numFmtId="3" fontId="55" fillId="7" borderId="51" xfId="0" applyNumberFormat="1" applyFont="1" applyFill="1" applyBorder="1" applyAlignment="1">
      <alignment horizontal="right"/>
    </xf>
    <xf numFmtId="3" fontId="55" fillId="6" borderId="8" xfId="0" applyNumberFormat="1" applyFont="1" applyFill="1" applyBorder="1" applyAlignment="1">
      <alignment horizontal="right"/>
    </xf>
    <xf numFmtId="3" fontId="55" fillId="0" borderId="8" xfId="0" applyNumberFormat="1" applyFont="1" applyFill="1" applyBorder="1" applyAlignment="1">
      <alignment horizontal="right"/>
    </xf>
    <xf numFmtId="3" fontId="55" fillId="6" borderId="63" xfId="0" applyNumberFormat="1" applyFont="1" applyFill="1" applyBorder="1" applyAlignment="1">
      <alignment horizontal="right"/>
    </xf>
    <xf numFmtId="3" fontId="55" fillId="0" borderId="63" xfId="0" applyNumberFormat="1" applyFont="1" applyFill="1" applyBorder="1" applyAlignment="1">
      <alignment horizontal="right"/>
    </xf>
    <xf numFmtId="3" fontId="55" fillId="0" borderId="62" xfId="0" applyNumberFormat="1" applyFont="1" applyFill="1" applyBorder="1" applyAlignment="1">
      <alignment horizontal="right"/>
    </xf>
    <xf numFmtId="3" fontId="55" fillId="7" borderId="64" xfId="0" applyNumberFormat="1" applyFont="1" applyFill="1" applyBorder="1" applyAlignment="1">
      <alignment horizontal="right"/>
    </xf>
    <xf numFmtId="3" fontId="55" fillId="0" borderId="17" xfId="0" applyNumberFormat="1" applyFont="1" applyFill="1" applyBorder="1" applyAlignment="1">
      <alignment horizontal="right"/>
    </xf>
    <xf numFmtId="3" fontId="55" fillId="0" borderId="73" xfId="0" applyNumberFormat="1" applyFont="1" applyFill="1" applyBorder="1" applyAlignment="1">
      <alignment horizontal="right"/>
    </xf>
    <xf numFmtId="0" fontId="50" fillId="0" borderId="61" xfId="0" applyFont="1" applyFill="1" applyBorder="1" applyAlignment="1">
      <alignment horizontal="left"/>
    </xf>
    <xf numFmtId="0" fontId="50" fillId="0" borderId="51" xfId="0" applyFont="1" applyFill="1" applyBorder="1" applyAlignment="1">
      <alignment horizontal="left"/>
    </xf>
    <xf numFmtId="0" fontId="50" fillId="0" borderId="64" xfId="0" applyFont="1" applyFill="1" applyBorder="1" applyAlignment="1">
      <alignment horizontal="left"/>
    </xf>
    <xf numFmtId="3" fontId="32" fillId="0" borderId="49" xfId="0" applyNumberFormat="1" applyFont="1" applyFill="1" applyBorder="1" applyAlignment="1">
      <alignment horizontal="right"/>
    </xf>
    <xf numFmtId="0" fontId="29" fillId="4" borderId="57" xfId="0" applyFont="1" applyFill="1" applyBorder="1"/>
    <xf numFmtId="0" fontId="29" fillId="4" borderId="59" xfId="0" applyFont="1" applyFill="1" applyBorder="1"/>
    <xf numFmtId="0" fontId="29" fillId="4" borderId="94" xfId="0" applyFont="1" applyFill="1" applyBorder="1"/>
    <xf numFmtId="0" fontId="25" fillId="0" borderId="53" xfId="0" applyFont="1" applyBorder="1" applyAlignment="1">
      <alignment horizontal="center"/>
    </xf>
    <xf numFmtId="0" fontId="25" fillId="0" borderId="79" xfId="0" applyFont="1" applyBorder="1" applyAlignment="1">
      <alignment horizontal="center"/>
    </xf>
    <xf numFmtId="3" fontId="33" fillId="0" borderId="73" xfId="0" applyNumberFormat="1" applyFont="1" applyFill="1" applyBorder="1" applyAlignment="1"/>
    <xf numFmtId="0" fontId="25" fillId="0" borderId="25" xfId="0" applyFont="1" applyFill="1" applyBorder="1" applyAlignment="1">
      <alignment horizontal="center" shrinkToFit="1"/>
    </xf>
    <xf numFmtId="0" fontId="25" fillId="0" borderId="18" xfId="0" applyFont="1" applyFill="1" applyBorder="1" applyAlignment="1">
      <alignment horizontal="center" shrinkToFit="1"/>
    </xf>
    <xf numFmtId="0" fontId="25" fillId="0" borderId="17" xfId="0" applyFont="1" applyFill="1" applyBorder="1" applyAlignment="1">
      <alignment horizontal="center" shrinkToFit="1"/>
    </xf>
    <xf numFmtId="3" fontId="33" fillId="0" borderId="12" xfId="0" applyNumberFormat="1" applyFont="1" applyFill="1" applyBorder="1" applyAlignment="1">
      <alignment horizontal="right"/>
    </xf>
    <xf numFmtId="3" fontId="33" fillId="8" borderId="12" xfId="0" applyNumberFormat="1" applyFont="1" applyFill="1" applyBorder="1" applyAlignment="1"/>
    <xf numFmtId="0" fontId="35" fillId="8" borderId="12" xfId="0" applyFont="1" applyFill="1" applyBorder="1" applyAlignment="1">
      <alignment wrapText="1"/>
    </xf>
    <xf numFmtId="0" fontId="41" fillId="0" borderId="53" xfId="2" applyFont="1" applyFill="1" applyBorder="1" applyAlignment="1">
      <alignment wrapText="1"/>
    </xf>
    <xf numFmtId="0" fontId="25" fillId="8" borderId="8" xfId="0" applyFont="1" applyFill="1" applyBorder="1" applyAlignment="1">
      <alignment horizontal="center"/>
    </xf>
    <xf numFmtId="0" fontId="25" fillId="8" borderId="27" xfId="0" applyFont="1" applyFill="1" applyBorder="1" applyAlignment="1">
      <alignment horizontal="center"/>
    </xf>
    <xf numFmtId="3" fontId="33" fillId="9" borderId="20" xfId="0" applyNumberFormat="1" applyFont="1" applyFill="1" applyBorder="1" applyAlignment="1"/>
    <xf numFmtId="3" fontId="33" fillId="9" borderId="9" xfId="0" applyNumberFormat="1" applyFont="1" applyFill="1" applyBorder="1" applyAlignment="1"/>
    <xf numFmtId="3" fontId="33" fillId="9" borderId="11" xfId="0" applyNumberFormat="1" applyFont="1" applyFill="1" applyBorder="1" applyAlignment="1"/>
    <xf numFmtId="0" fontId="25" fillId="0" borderId="9" xfId="0" applyFont="1" applyBorder="1" applyAlignment="1">
      <alignment horizontal="center"/>
    </xf>
    <xf numFmtId="0" fontId="56" fillId="0" borderId="8" xfId="0" applyFont="1" applyBorder="1" applyAlignment="1">
      <alignment horizontal="center"/>
    </xf>
    <xf numFmtId="3" fontId="33" fillId="9" borderId="74" xfId="0" applyNumberFormat="1" applyFont="1" applyFill="1" applyBorder="1" applyAlignment="1"/>
    <xf numFmtId="0" fontId="56" fillId="0" borderId="27" xfId="0" applyFont="1" applyBorder="1" applyAlignment="1">
      <alignment horizontal="center"/>
    </xf>
    <xf numFmtId="3" fontId="33" fillId="9" borderId="24" xfId="0" applyNumberFormat="1" applyFont="1" applyFill="1" applyBorder="1" applyAlignment="1"/>
    <xf numFmtId="3" fontId="33" fillId="9" borderId="16" xfId="0" applyNumberFormat="1" applyFont="1" applyFill="1" applyBorder="1" applyAlignment="1"/>
    <xf numFmtId="3" fontId="33" fillId="9" borderId="72" xfId="0" applyNumberFormat="1" applyFont="1" applyFill="1" applyBorder="1" applyAlignment="1"/>
    <xf numFmtId="0" fontId="20" fillId="0" borderId="0" xfId="1"/>
    <xf numFmtId="0" fontId="1" fillId="0" borderId="1" xfId="1" applyFont="1" applyBorder="1"/>
    <xf numFmtId="0" fontId="1" fillId="0" borderId="7" xfId="1" applyFont="1" applyBorder="1"/>
    <xf numFmtId="0" fontId="1" fillId="0" borderId="0" xfId="1" applyFont="1"/>
    <xf numFmtId="0" fontId="20" fillId="0" borderId="0" xfId="1" applyAlignment="1">
      <alignment horizontal="center"/>
    </xf>
    <xf numFmtId="0" fontId="20" fillId="0" borderId="0" xfId="1" applyBorder="1" applyAlignment="1">
      <alignment horizontal="center" wrapText="1"/>
    </xf>
    <xf numFmtId="0" fontId="20" fillId="0" borderId="0" xfId="1" applyAlignment="1">
      <alignment horizontal="center" wrapText="1"/>
    </xf>
    <xf numFmtId="0" fontId="20" fillId="8" borderId="0" xfId="1" applyFill="1" applyAlignment="1">
      <alignment horizontal="center"/>
    </xf>
    <xf numFmtId="0" fontId="20" fillId="8" borderId="0" xfId="1" applyFill="1"/>
    <xf numFmtId="0" fontId="1" fillId="8" borderId="7" xfId="1" applyFont="1" applyFill="1" applyBorder="1"/>
    <xf numFmtId="3" fontId="33" fillId="0" borderId="13" xfId="1" applyNumberFormat="1" applyFont="1" applyFill="1" applyBorder="1" applyAlignment="1"/>
    <xf numFmtId="3" fontId="33" fillId="8" borderId="12" xfId="1" applyNumberFormat="1" applyFont="1" applyFill="1" applyBorder="1" applyAlignment="1"/>
    <xf numFmtId="0" fontId="41" fillId="0" borderId="54" xfId="2" applyFont="1" applyFill="1" applyBorder="1" applyAlignment="1">
      <alignment wrapText="1"/>
    </xf>
    <xf numFmtId="0" fontId="4" fillId="4" borderId="84" xfId="0" applyFont="1" applyFill="1" applyBorder="1"/>
    <xf numFmtId="0" fontId="4" fillId="4" borderId="76" xfId="0" applyFont="1" applyFill="1" applyBorder="1"/>
    <xf numFmtId="0" fontId="4" fillId="4" borderId="75" xfId="0" applyFont="1" applyFill="1" applyBorder="1"/>
    <xf numFmtId="0" fontId="8" fillId="0" borderId="42" xfId="0" applyFont="1" applyBorder="1" applyAlignment="1"/>
    <xf numFmtId="0" fontId="8" fillId="0" borderId="55" xfId="0" applyFont="1" applyBorder="1" applyAlignment="1"/>
    <xf numFmtId="0" fontId="8" fillId="0" borderId="80" xfId="0" applyFont="1" applyBorder="1" applyAlignment="1"/>
    <xf numFmtId="49" fontId="25" fillId="0" borderId="16" xfId="0" applyNumberFormat="1" applyFont="1" applyBorder="1" applyAlignment="1">
      <alignment horizontal="center"/>
    </xf>
    <xf numFmtId="0" fontId="29" fillId="8" borderId="8" xfId="0" applyFont="1" applyFill="1" applyBorder="1"/>
    <xf numFmtId="0" fontId="29" fillId="8" borderId="23" xfId="0" applyFont="1" applyFill="1" applyBorder="1"/>
    <xf numFmtId="0" fontId="1" fillId="8" borderId="0" xfId="0" applyFont="1" applyFill="1" applyBorder="1"/>
    <xf numFmtId="0" fontId="29" fillId="8" borderId="18" xfId="1" applyFont="1" applyFill="1" applyBorder="1"/>
    <xf numFmtId="0" fontId="38" fillId="8" borderId="23" xfId="1" applyFont="1" applyFill="1" applyBorder="1"/>
    <xf numFmtId="3" fontId="53" fillId="8" borderId="8" xfId="1" applyNumberFormat="1" applyFont="1" applyFill="1" applyBorder="1" applyAlignment="1"/>
    <xf numFmtId="0" fontId="29" fillId="8" borderId="8" xfId="1" applyFont="1" applyFill="1" applyBorder="1"/>
    <xf numFmtId="0" fontId="1" fillId="8" borderId="0" xfId="0" applyFont="1" applyFill="1"/>
    <xf numFmtId="0" fontId="29" fillId="8" borderId="52" xfId="1" applyFont="1" applyFill="1" applyBorder="1"/>
    <xf numFmtId="0" fontId="29" fillId="8" borderId="52" xfId="0" applyFont="1" applyFill="1" applyBorder="1"/>
    <xf numFmtId="0" fontId="4" fillId="4" borderId="76" xfId="0" applyFont="1" applyFill="1" applyBorder="1" applyAlignment="1">
      <alignment vertical="center"/>
    </xf>
    <xf numFmtId="49" fontId="25" fillId="8" borderId="8" xfId="0" applyNumberFormat="1" applyFont="1" applyFill="1" applyBorder="1" applyAlignment="1">
      <alignment horizontal="center"/>
    </xf>
    <xf numFmtId="49" fontId="25" fillId="8" borderId="23" xfId="0" applyNumberFormat="1" applyFont="1" applyFill="1" applyBorder="1" applyAlignment="1">
      <alignment horizontal="center"/>
    </xf>
    <xf numFmtId="49" fontId="25" fillId="8" borderId="8" xfId="1" applyNumberFormat="1" applyFont="1" applyFill="1" applyBorder="1" applyAlignment="1">
      <alignment horizontal="center"/>
    </xf>
    <xf numFmtId="49" fontId="25" fillId="8" borderId="23" xfId="1" applyNumberFormat="1" applyFont="1" applyFill="1" applyBorder="1" applyAlignment="1">
      <alignment horizontal="center"/>
    </xf>
    <xf numFmtId="3" fontId="33" fillId="8" borderId="1" xfId="0" applyNumberFormat="1" applyFont="1" applyFill="1" applyBorder="1" applyAlignment="1"/>
    <xf numFmtId="0" fontId="0" fillId="8" borderId="0" xfId="0" applyFill="1" applyBorder="1"/>
    <xf numFmtId="0" fontId="0" fillId="8" borderId="0" xfId="0" applyFill="1"/>
    <xf numFmtId="49" fontId="25" fillId="8" borderId="18" xfId="0" applyNumberFormat="1" applyFont="1" applyFill="1" applyBorder="1" applyAlignment="1">
      <alignment horizontal="center"/>
    </xf>
    <xf numFmtId="49" fontId="25" fillId="8" borderId="50" xfId="0" applyNumberFormat="1" applyFont="1" applyFill="1" applyBorder="1" applyAlignment="1">
      <alignment horizontal="center"/>
    </xf>
    <xf numFmtId="49" fontId="25" fillId="8" borderId="27" xfId="0" applyNumberFormat="1" applyFont="1" applyFill="1" applyBorder="1" applyAlignment="1">
      <alignment horizontal="center"/>
    </xf>
    <xf numFmtId="0" fontId="33" fillId="8" borderId="0" xfId="0" applyFont="1" applyFill="1" applyBorder="1" applyAlignment="1">
      <alignment horizontal="center" vertical="center" wrapText="1"/>
    </xf>
    <xf numFmtId="3" fontId="33" fillId="8" borderId="7" xfId="0" applyNumberFormat="1" applyFont="1" applyFill="1" applyBorder="1" applyAlignment="1"/>
    <xf numFmtId="0" fontId="4" fillId="4" borderId="84" xfId="0" applyFont="1" applyFill="1" applyBorder="1" applyAlignment="1">
      <alignment vertical="center"/>
    </xf>
    <xf numFmtId="0" fontId="6" fillId="4" borderId="23" xfId="0" applyFont="1" applyFill="1" applyBorder="1"/>
    <xf numFmtId="0" fontId="6" fillId="4" borderId="52" xfId="0" applyFont="1" applyFill="1" applyBorder="1"/>
    <xf numFmtId="3" fontId="33" fillId="8" borderId="0" xfId="0" applyNumberFormat="1" applyFont="1" applyFill="1" applyBorder="1" applyAlignment="1"/>
    <xf numFmtId="3" fontId="32" fillId="8" borderId="0" xfId="0" applyNumberFormat="1" applyFont="1" applyFill="1" applyBorder="1" applyAlignment="1">
      <alignment horizontal="right"/>
    </xf>
    <xf numFmtId="0" fontId="37" fillId="0" borderId="53" xfId="2" applyFont="1" applyFill="1" applyBorder="1" applyAlignment="1">
      <alignment horizontal="left" vertical="center" wrapText="1"/>
    </xf>
    <xf numFmtId="0" fontId="19" fillId="0" borderId="16" xfId="0" applyFont="1" applyFill="1" applyBorder="1" applyAlignment="1">
      <alignment horizontal="left" vertical="center" wrapText="1"/>
    </xf>
    <xf numFmtId="0" fontId="35" fillId="0" borderId="4" xfId="2" applyFont="1" applyFill="1" applyBorder="1" applyAlignment="1">
      <alignment wrapText="1"/>
    </xf>
    <xf numFmtId="0" fontId="1" fillId="8" borderId="1" xfId="0" applyFont="1" applyFill="1" applyBorder="1"/>
    <xf numFmtId="0" fontId="29" fillId="8" borderId="28" xfId="0" applyFont="1" applyFill="1" applyBorder="1"/>
    <xf numFmtId="0" fontId="29" fillId="8" borderId="29" xfId="0" applyFont="1" applyFill="1" applyBorder="1"/>
    <xf numFmtId="0" fontId="29" fillId="8" borderId="58" xfId="0" applyFont="1" applyFill="1" applyBorder="1"/>
    <xf numFmtId="0" fontId="24" fillId="8" borderId="16" xfId="0" applyFont="1" applyFill="1" applyBorder="1" applyAlignment="1">
      <alignment horizontal="center"/>
    </xf>
    <xf numFmtId="0" fontId="24" fillId="8" borderId="8" xfId="0" applyFont="1" applyFill="1" applyBorder="1" applyAlignment="1">
      <alignment horizontal="center"/>
    </xf>
    <xf numFmtId="49" fontId="24" fillId="8" borderId="8" xfId="0" applyNumberFormat="1" applyFont="1" applyFill="1" applyBorder="1" applyAlignment="1">
      <alignment horizontal="center"/>
    </xf>
    <xf numFmtId="0" fontId="29" fillId="8" borderId="57" xfId="0" applyFont="1" applyFill="1" applyBorder="1"/>
    <xf numFmtId="0" fontId="29" fillId="8" borderId="59" xfId="0" applyFont="1" applyFill="1" applyBorder="1"/>
    <xf numFmtId="0" fontId="29" fillId="8" borderId="60" xfId="0" applyFont="1" applyFill="1" applyBorder="1"/>
    <xf numFmtId="0" fontId="29" fillId="8" borderId="69" xfId="0" applyFont="1" applyFill="1" applyBorder="1"/>
    <xf numFmtId="0" fontId="29" fillId="8" borderId="70" xfId="0" applyFont="1" applyFill="1" applyBorder="1"/>
    <xf numFmtId="0" fontId="29" fillId="8" borderId="92" xfId="0" applyFont="1" applyFill="1" applyBorder="1"/>
    <xf numFmtId="0" fontId="15" fillId="8" borderId="8" xfId="0" applyFont="1" applyFill="1" applyBorder="1" applyAlignment="1">
      <alignment horizontal="center"/>
    </xf>
    <xf numFmtId="0" fontId="37" fillId="8" borderId="51" xfId="2" applyFont="1" applyFill="1" applyBorder="1" applyAlignment="1">
      <alignment wrapText="1"/>
    </xf>
    <xf numFmtId="0" fontId="39" fillId="8" borderId="51" xfId="2" applyFont="1" applyFill="1" applyBorder="1" applyAlignment="1">
      <alignment wrapText="1"/>
    </xf>
    <xf numFmtId="0" fontId="19" fillId="8" borderId="51" xfId="0" applyFont="1" applyFill="1" applyBorder="1" applyAlignment="1">
      <alignment horizontal="left" wrapText="1"/>
    </xf>
    <xf numFmtId="0" fontId="41" fillId="8" borderId="51" xfId="2" applyFont="1" applyFill="1" applyBorder="1" applyAlignment="1">
      <alignment wrapText="1"/>
    </xf>
    <xf numFmtId="3" fontId="34" fillId="8" borderId="0" xfId="0" applyNumberFormat="1" applyFont="1" applyFill="1"/>
    <xf numFmtId="3" fontId="34" fillId="8" borderId="8" xfId="0" applyNumberFormat="1" applyFont="1" applyFill="1" applyBorder="1" applyAlignment="1"/>
    <xf numFmtId="3" fontId="34" fillId="8" borderId="23" xfId="0" applyNumberFormat="1" applyFont="1" applyFill="1" applyBorder="1" applyAlignment="1"/>
    <xf numFmtId="3" fontId="33" fillId="8" borderId="23" xfId="0" applyNumberFormat="1" applyFont="1" applyFill="1" applyBorder="1" applyAlignment="1"/>
    <xf numFmtId="0" fontId="34" fillId="8" borderId="0" xfId="0" applyFont="1" applyFill="1"/>
    <xf numFmtId="3" fontId="34" fillId="8" borderId="12" xfId="0" applyNumberFormat="1" applyFont="1" applyFill="1" applyBorder="1" applyAlignment="1"/>
    <xf numFmtId="0" fontId="24" fillId="0" borderId="27" xfId="0" applyFont="1" applyBorder="1" applyAlignment="1">
      <alignment horizontal="center"/>
    </xf>
    <xf numFmtId="3" fontId="34" fillId="0" borderId="18" xfId="0" applyNumberFormat="1" applyFont="1" applyFill="1" applyBorder="1" applyAlignment="1"/>
    <xf numFmtId="0" fontId="29" fillId="4" borderId="93" xfId="0" applyFont="1" applyFill="1" applyBorder="1"/>
    <xf numFmtId="0" fontId="29" fillId="4" borderId="58" xfId="0" applyFont="1" applyFill="1" applyBorder="1"/>
    <xf numFmtId="3" fontId="55" fillId="0" borderId="51" xfId="0" applyNumberFormat="1" applyFont="1" applyFill="1" applyBorder="1" applyAlignment="1">
      <alignment horizontal="right"/>
    </xf>
    <xf numFmtId="0" fontId="44" fillId="0" borderId="0" xfId="0" applyFont="1" applyAlignment="1">
      <alignment horizontal="center"/>
    </xf>
    <xf numFmtId="0" fontId="19" fillId="0" borderId="53" xfId="0" applyFont="1" applyFill="1" applyBorder="1" applyAlignment="1">
      <alignment horizontal="left" wrapText="1"/>
    </xf>
    <xf numFmtId="0" fontId="19" fillId="8" borderId="53" xfId="0" applyFont="1" applyFill="1" applyBorder="1" applyAlignment="1">
      <alignment horizontal="left" wrapText="1"/>
    </xf>
    <xf numFmtId="3" fontId="34" fillId="0" borderId="11" xfId="0" applyNumberFormat="1" applyFont="1" applyFill="1" applyBorder="1" applyAlignment="1"/>
    <xf numFmtId="0" fontId="57" fillId="0" borderId="1" xfId="0" applyFont="1" applyBorder="1"/>
    <xf numFmtId="0" fontId="57" fillId="0" borderId="7" xfId="0" applyFont="1" applyBorder="1"/>
    <xf numFmtId="0" fontId="25" fillId="0" borderId="16" xfId="0" applyFont="1" applyFill="1" applyBorder="1" applyAlignment="1">
      <alignment horizontal="center"/>
    </xf>
    <xf numFmtId="0" fontId="25" fillId="0" borderId="8" xfId="0" applyFont="1" applyFill="1" applyBorder="1" applyAlignment="1">
      <alignment horizontal="center"/>
    </xf>
    <xf numFmtId="3" fontId="32" fillId="0" borderId="3" xfId="0" applyNumberFormat="1" applyFont="1" applyFill="1" applyBorder="1" applyAlignment="1">
      <alignment horizontal="right"/>
    </xf>
    <xf numFmtId="3" fontId="32" fillId="0" borderId="77" xfId="0" applyNumberFormat="1" applyFont="1" applyFill="1" applyBorder="1" applyAlignment="1">
      <alignment horizontal="right"/>
    </xf>
    <xf numFmtId="0" fontId="41" fillId="0" borderId="39" xfId="2" applyFont="1" applyFill="1" applyBorder="1" applyAlignment="1">
      <alignment wrapText="1"/>
    </xf>
    <xf numFmtId="0" fontId="34" fillId="0" borderId="0" xfId="0" applyFont="1" applyAlignment="1">
      <alignment horizontal="center"/>
    </xf>
    <xf numFmtId="0" fontId="34" fillId="0" borderId="1" xfId="0" applyFont="1" applyBorder="1"/>
    <xf numFmtId="0" fontId="34" fillId="0" borderId="7" xfId="0" applyFont="1" applyBorder="1"/>
    <xf numFmtId="0" fontId="34" fillId="0" borderId="0" xfId="1" applyFont="1" applyAlignment="1">
      <alignment horizontal="center"/>
    </xf>
    <xf numFmtId="0" fontId="34" fillId="0" borderId="0" xfId="1" applyFont="1"/>
    <xf numFmtId="3" fontId="33" fillId="3" borderId="37" xfId="0" applyNumberFormat="1" applyFont="1" applyFill="1" applyBorder="1" applyAlignment="1"/>
    <xf numFmtId="3" fontId="33" fillId="3" borderId="12" xfId="0" applyNumberFormat="1" applyFont="1" applyFill="1" applyBorder="1" applyAlignment="1"/>
    <xf numFmtId="3" fontId="33" fillId="3" borderId="20" xfId="0" applyNumberFormat="1" applyFont="1" applyFill="1" applyBorder="1" applyAlignment="1"/>
    <xf numFmtId="3" fontId="33" fillId="3" borderId="25" xfId="0" applyNumberFormat="1" applyFont="1" applyFill="1" applyBorder="1" applyAlignment="1"/>
    <xf numFmtId="3" fontId="33" fillId="3" borderId="9" xfId="0" applyNumberFormat="1" applyFont="1" applyFill="1" applyBorder="1" applyAlignment="1"/>
    <xf numFmtId="3" fontId="33" fillId="3" borderId="8" xfId="0" applyNumberFormat="1" applyFont="1" applyFill="1" applyBorder="1" applyAlignment="1"/>
    <xf numFmtId="3" fontId="33" fillId="3" borderId="21" xfId="0" applyNumberFormat="1" applyFont="1" applyFill="1" applyBorder="1" applyAlignment="1"/>
    <xf numFmtId="3" fontId="33" fillId="3" borderId="10" xfId="0" applyNumberFormat="1" applyFont="1" applyFill="1" applyBorder="1" applyAlignment="1"/>
    <xf numFmtId="3" fontId="33" fillId="3" borderId="18" xfId="0" applyNumberFormat="1" applyFont="1" applyFill="1" applyBorder="1" applyAlignment="1"/>
    <xf numFmtId="3" fontId="33" fillId="3" borderId="13" xfId="0" applyNumberFormat="1" applyFont="1" applyFill="1" applyBorder="1" applyAlignment="1"/>
    <xf numFmtId="3" fontId="33" fillId="10" borderId="8" xfId="0" applyNumberFormat="1" applyFont="1" applyFill="1" applyBorder="1" applyAlignment="1"/>
    <xf numFmtId="3" fontId="33" fillId="10" borderId="16" xfId="0" applyNumberFormat="1" applyFont="1" applyFill="1" applyBorder="1" applyAlignment="1"/>
    <xf numFmtId="3" fontId="33" fillId="10" borderId="13" xfId="0" applyNumberFormat="1" applyFont="1" applyFill="1" applyBorder="1" applyAlignment="1"/>
    <xf numFmtId="3" fontId="32" fillId="10" borderId="41" xfId="0" applyNumberFormat="1" applyFont="1" applyFill="1" applyBorder="1" applyAlignment="1">
      <alignment horizontal="right"/>
    </xf>
    <xf numFmtId="3" fontId="32" fillId="10" borderId="42" xfId="0" applyNumberFormat="1" applyFont="1" applyFill="1" applyBorder="1" applyAlignment="1">
      <alignment horizontal="right"/>
    </xf>
    <xf numFmtId="3" fontId="32" fillId="10" borderId="44" xfId="0" applyNumberFormat="1" applyFont="1" applyFill="1" applyBorder="1" applyAlignment="1">
      <alignment horizontal="right"/>
    </xf>
    <xf numFmtId="0" fontId="15" fillId="10" borderId="40" xfId="0" applyFont="1" applyFill="1" applyBorder="1" applyAlignment="1">
      <alignment horizontal="center" vertical="center"/>
    </xf>
    <xf numFmtId="3" fontId="33" fillId="10" borderId="12" xfId="0" applyNumberFormat="1" applyFont="1" applyFill="1" applyBorder="1" applyAlignment="1"/>
    <xf numFmtId="3" fontId="33" fillId="10" borderId="9" xfId="0" applyNumberFormat="1" applyFont="1" applyFill="1" applyBorder="1" applyAlignment="1"/>
    <xf numFmtId="3" fontId="0" fillId="0" borderId="0" xfId="0" applyNumberFormat="1"/>
    <xf numFmtId="0" fontId="58" fillId="0" borderId="1" xfId="0" applyFont="1" applyBorder="1"/>
    <xf numFmtId="0" fontId="58" fillId="0" borderId="7" xfId="0" applyFont="1" applyBorder="1"/>
    <xf numFmtId="0" fontId="25" fillId="0" borderId="64" xfId="0" applyFont="1" applyBorder="1" applyAlignment="1">
      <alignment horizontal="center"/>
    </xf>
    <xf numFmtId="3" fontId="33" fillId="3" borderId="11" xfId="0" applyNumberFormat="1" applyFont="1" applyFill="1" applyBorder="1" applyAlignment="1"/>
    <xf numFmtId="0" fontId="19" fillId="0" borderId="53" xfId="0" applyFont="1" applyFill="1" applyBorder="1" applyAlignment="1">
      <alignment horizontal="left" vertical="center" wrapText="1"/>
    </xf>
    <xf numFmtId="0" fontId="19" fillId="0" borderId="51" xfId="0" applyFont="1" applyFill="1" applyBorder="1" applyAlignment="1">
      <alignment horizontal="left" vertical="center" wrapText="1"/>
    </xf>
    <xf numFmtId="0" fontId="19" fillId="0" borderId="61" xfId="0" applyFont="1" applyFill="1" applyBorder="1" applyAlignment="1">
      <alignment horizontal="left" wrapText="1"/>
    </xf>
    <xf numFmtId="3" fontId="32" fillId="10" borderId="45" xfId="0" applyNumberFormat="1" applyFont="1" applyFill="1" applyBorder="1" applyAlignment="1">
      <alignment horizontal="right"/>
    </xf>
    <xf numFmtId="3" fontId="33" fillId="3" borderId="72" xfId="0" applyNumberFormat="1" applyFont="1" applyFill="1" applyBorder="1" applyAlignment="1"/>
    <xf numFmtId="3" fontId="32" fillId="10" borderId="95" xfId="0" applyNumberFormat="1" applyFont="1" applyFill="1" applyBorder="1" applyAlignment="1">
      <alignment horizontal="right"/>
    </xf>
    <xf numFmtId="3" fontId="33" fillId="3" borderId="73" xfId="0" applyNumberFormat="1" applyFont="1" applyFill="1" applyBorder="1" applyAlignment="1"/>
    <xf numFmtId="3" fontId="32" fillId="10" borderId="46" xfId="0" applyNumberFormat="1" applyFont="1" applyFill="1" applyBorder="1" applyAlignment="1">
      <alignment horizontal="right"/>
    </xf>
    <xf numFmtId="0" fontId="24" fillId="4" borderId="32" xfId="0" applyFont="1" applyFill="1" applyBorder="1" applyAlignment="1"/>
    <xf numFmtId="0" fontId="24" fillId="4" borderId="33" xfId="0" applyFont="1" applyFill="1" applyBorder="1" applyAlignment="1"/>
    <xf numFmtId="0" fontId="24" fillId="4" borderId="34" xfId="0" applyFont="1" applyFill="1" applyBorder="1" applyAlignment="1"/>
    <xf numFmtId="0" fontId="19" fillId="0" borderId="51" xfId="0" applyFont="1" applyBorder="1" applyAlignment="1">
      <alignment horizontal="left" wrapText="1"/>
    </xf>
    <xf numFmtId="49" fontId="24" fillId="0" borderId="82" xfId="0" applyNumberFormat="1" applyFont="1" applyBorder="1" applyAlignment="1">
      <alignment horizontal="center" wrapText="1"/>
    </xf>
    <xf numFmtId="49" fontId="24" fillId="0" borderId="22" xfId="0" applyNumberFormat="1" applyFont="1" applyBorder="1" applyAlignment="1">
      <alignment horizontal="center" wrapText="1"/>
    </xf>
    <xf numFmtId="0" fontId="1" fillId="0" borderId="0" xfId="0" applyFont="1" applyAlignment="1"/>
    <xf numFmtId="0" fontId="1" fillId="0" borderId="1" xfId="0" applyFont="1" applyBorder="1" applyAlignment="1"/>
    <xf numFmtId="0" fontId="24" fillId="4" borderId="98" xfId="0" applyFont="1" applyFill="1" applyBorder="1" applyAlignment="1"/>
    <xf numFmtId="0" fontId="24" fillId="4" borderId="99" xfId="0" applyFont="1" applyFill="1" applyBorder="1" applyAlignment="1"/>
    <xf numFmtId="0" fontId="24" fillId="4" borderId="100" xfId="0" applyFont="1" applyFill="1" applyBorder="1" applyAlignment="1"/>
    <xf numFmtId="49" fontId="24" fillId="0" borderId="8" xfId="0" applyNumberFormat="1" applyFont="1" applyBorder="1" applyAlignment="1">
      <alignment horizontal="center" wrapText="1"/>
    </xf>
    <xf numFmtId="49" fontId="24" fillId="0" borderId="23" xfId="0" applyNumberFormat="1" applyFont="1" applyBorder="1" applyAlignment="1">
      <alignment horizontal="center" wrapText="1"/>
    </xf>
    <xf numFmtId="3" fontId="34" fillId="0" borderId="40" xfId="0" applyNumberFormat="1" applyFont="1" applyFill="1" applyBorder="1" applyAlignment="1"/>
    <xf numFmtId="3" fontId="34" fillId="0" borderId="97" xfId="0" applyNumberFormat="1" applyFont="1" applyFill="1" applyBorder="1" applyAlignment="1"/>
    <xf numFmtId="3" fontId="34" fillId="0" borderId="83" xfId="0" applyNumberFormat="1" applyFont="1" applyFill="1" applyBorder="1" applyAlignment="1"/>
    <xf numFmtId="3" fontId="34" fillId="3" borderId="37" xfId="0" applyNumberFormat="1" applyFont="1" applyFill="1" applyBorder="1" applyAlignment="1"/>
    <xf numFmtId="3" fontId="34" fillId="3" borderId="97" xfId="0" applyNumberFormat="1" applyFont="1" applyFill="1" applyBorder="1" applyAlignment="1"/>
    <xf numFmtId="3" fontId="34" fillId="3" borderId="82" xfId="0" applyNumberFormat="1" applyFont="1" applyFill="1" applyBorder="1" applyAlignment="1"/>
    <xf numFmtId="3" fontId="34" fillId="0" borderId="82" xfId="0" applyNumberFormat="1" applyFont="1" applyFill="1" applyBorder="1" applyAlignment="1"/>
    <xf numFmtId="3" fontId="34" fillId="9" borderId="97" xfId="0" applyNumberFormat="1" applyFont="1" applyFill="1" applyBorder="1" applyAlignment="1"/>
    <xf numFmtId="3" fontId="34" fillId="0" borderId="37" xfId="0" applyNumberFormat="1" applyFont="1" applyFill="1" applyBorder="1" applyAlignment="1"/>
    <xf numFmtId="3" fontId="34" fillId="3" borderId="101" xfId="0" applyNumberFormat="1" applyFont="1" applyFill="1" applyBorder="1" applyAlignment="1"/>
    <xf numFmtId="3" fontId="34" fillId="3" borderId="9" xfId="0" applyNumberFormat="1" applyFont="1" applyFill="1" applyBorder="1" applyAlignment="1"/>
    <xf numFmtId="3" fontId="34" fillId="3" borderId="8" xfId="0" applyNumberFormat="1" applyFont="1" applyFill="1" applyBorder="1" applyAlignment="1"/>
    <xf numFmtId="3" fontId="34" fillId="9" borderId="9" xfId="0" applyNumberFormat="1" applyFont="1" applyFill="1" applyBorder="1" applyAlignment="1"/>
    <xf numFmtId="3" fontId="34" fillId="0" borderId="13" xfId="0" applyNumberFormat="1" applyFont="1" applyFill="1" applyBorder="1" applyAlignment="1"/>
    <xf numFmtId="0" fontId="24" fillId="0" borderId="6" xfId="0" applyFont="1" applyBorder="1" applyAlignment="1">
      <alignment horizontal="center"/>
    </xf>
    <xf numFmtId="0" fontId="24" fillId="0" borderId="51" xfId="0" applyFont="1" applyBorder="1" applyAlignment="1">
      <alignment horizontal="center"/>
    </xf>
    <xf numFmtId="0" fontId="24" fillId="0" borderId="82" xfId="0" applyFont="1" applyBorder="1" applyAlignment="1">
      <alignment horizontal="center"/>
    </xf>
    <xf numFmtId="0" fontId="24" fillId="0" borderId="17" xfId="0" applyFont="1" applyBorder="1" applyAlignment="1">
      <alignment horizontal="center"/>
    </xf>
    <xf numFmtId="3" fontId="33" fillId="3" borderId="25" xfId="0" applyNumberFormat="1" applyFont="1" applyFill="1" applyBorder="1" applyAlignment="1">
      <alignment wrapText="1"/>
    </xf>
    <xf numFmtId="3" fontId="33" fillId="0" borderId="25" xfId="0" applyNumberFormat="1" applyFont="1" applyFill="1" applyBorder="1" applyAlignment="1">
      <alignment wrapText="1"/>
    </xf>
    <xf numFmtId="3" fontId="33" fillId="0" borderId="8" xfId="0" applyNumberFormat="1" applyFont="1" applyFill="1" applyBorder="1" applyAlignment="1">
      <alignment wrapText="1"/>
    </xf>
    <xf numFmtId="3" fontId="33" fillId="9" borderId="9" xfId="0" applyNumberFormat="1" applyFont="1" applyFill="1" applyBorder="1" applyAlignment="1">
      <alignment wrapText="1"/>
    </xf>
    <xf numFmtId="3" fontId="33" fillId="3" borderId="51" xfId="0" applyNumberFormat="1" applyFont="1" applyFill="1" applyBorder="1" applyAlignment="1"/>
    <xf numFmtId="3" fontId="33" fillId="3" borderId="16" xfId="0" applyNumberFormat="1" applyFont="1" applyFill="1" applyBorder="1" applyAlignment="1"/>
    <xf numFmtId="3" fontId="33" fillId="3" borderId="0" xfId="0" applyNumberFormat="1" applyFont="1" applyFill="1" applyBorder="1" applyAlignment="1"/>
    <xf numFmtId="3" fontId="33" fillId="3" borderId="18" xfId="0" applyNumberFormat="1" applyFont="1" applyFill="1" applyBorder="1" applyAlignment="1">
      <alignment wrapText="1"/>
    </xf>
    <xf numFmtId="0" fontId="39" fillId="0" borderId="51" xfId="2" applyFont="1" applyFill="1" applyBorder="1" applyAlignment="1">
      <alignment wrapText="1"/>
    </xf>
    <xf numFmtId="3" fontId="33" fillId="3" borderId="38" xfId="0" applyNumberFormat="1" applyFont="1" applyFill="1" applyBorder="1" applyAlignment="1"/>
    <xf numFmtId="0" fontId="59" fillId="0" borderId="51" xfId="0" applyFont="1" applyBorder="1" applyAlignment="1">
      <alignment horizontal="left" wrapText="1"/>
    </xf>
    <xf numFmtId="0" fontId="60" fillId="0" borderId="53" xfId="2" applyFont="1" applyFill="1" applyBorder="1" applyAlignment="1">
      <alignment wrapText="1"/>
    </xf>
    <xf numFmtId="0" fontId="60" fillId="0" borderId="4" xfId="2" applyFont="1" applyFill="1" applyBorder="1" applyAlignment="1">
      <alignment wrapText="1"/>
    </xf>
    <xf numFmtId="0" fontId="60" fillId="0" borderId="53" xfId="2" applyFont="1" applyFill="1" applyBorder="1" applyAlignment="1">
      <alignment horizontal="left" wrapText="1"/>
    </xf>
    <xf numFmtId="0" fontId="59" fillId="0" borderId="51" xfId="0" applyFont="1" applyFill="1" applyBorder="1" applyAlignment="1">
      <alignment horizontal="left" wrapText="1"/>
    </xf>
    <xf numFmtId="0" fontId="60" fillId="0" borderId="51" xfId="2" applyFont="1" applyFill="1" applyBorder="1" applyAlignment="1">
      <alignment wrapText="1"/>
    </xf>
    <xf numFmtId="0" fontId="15" fillId="8" borderId="16" xfId="0" applyFont="1" applyFill="1" applyBorder="1" applyAlignment="1">
      <alignment horizontal="center"/>
    </xf>
    <xf numFmtId="0" fontId="24" fillId="0" borderId="8" xfId="0" applyFont="1" applyFill="1" applyBorder="1" applyAlignment="1">
      <alignment horizontal="center"/>
    </xf>
    <xf numFmtId="49" fontId="24" fillId="0" borderId="8" xfId="0" applyNumberFormat="1" applyFont="1" applyFill="1" applyBorder="1" applyAlignment="1">
      <alignment horizontal="center"/>
    </xf>
    <xf numFmtId="0" fontId="37" fillId="0" borderId="53" xfId="2" applyFont="1" applyFill="1" applyBorder="1" applyAlignment="1">
      <alignment wrapText="1"/>
    </xf>
    <xf numFmtId="0" fontId="19" fillId="0" borderId="53" xfId="2" applyFont="1" applyFill="1" applyBorder="1" applyAlignment="1">
      <alignment wrapText="1"/>
    </xf>
    <xf numFmtId="0" fontId="37" fillId="0" borderId="51" xfId="2" applyFont="1" applyFill="1" applyBorder="1" applyAlignment="1">
      <alignment wrapText="1"/>
    </xf>
    <xf numFmtId="0" fontId="15" fillId="8" borderId="24" xfId="0" applyFont="1" applyFill="1" applyBorder="1" applyAlignment="1">
      <alignment horizontal="center"/>
    </xf>
    <xf numFmtId="0" fontId="15" fillId="8" borderId="25" xfId="0" applyFont="1" applyFill="1" applyBorder="1" applyAlignment="1">
      <alignment horizontal="center"/>
    </xf>
    <xf numFmtId="0" fontId="24" fillId="0" borderId="16" xfId="0" applyFont="1" applyFill="1" applyBorder="1" applyAlignment="1">
      <alignment horizontal="center"/>
    </xf>
    <xf numFmtId="0" fontId="24" fillId="0" borderId="72" xfId="0" applyFont="1" applyFill="1" applyBorder="1" applyAlignment="1">
      <alignment horizontal="center"/>
    </xf>
    <xf numFmtId="0" fontId="24" fillId="0" borderId="17" xfId="0" applyFont="1" applyFill="1" applyBorder="1" applyAlignment="1">
      <alignment horizontal="center"/>
    </xf>
    <xf numFmtId="49" fontId="25" fillId="0" borderId="17" xfId="0" applyNumberFormat="1" applyFont="1" applyFill="1" applyBorder="1" applyAlignment="1">
      <alignment horizontal="center"/>
    </xf>
    <xf numFmtId="49" fontId="24" fillId="8" borderId="23" xfId="0" applyNumberFormat="1" applyFont="1" applyFill="1" applyBorder="1" applyAlignment="1">
      <alignment horizontal="center"/>
    </xf>
    <xf numFmtId="49" fontId="24" fillId="0" borderId="23" xfId="0" applyNumberFormat="1" applyFont="1" applyFill="1" applyBorder="1" applyAlignment="1">
      <alignment horizontal="center"/>
    </xf>
    <xf numFmtId="49" fontId="25" fillId="0" borderId="63" xfId="0" applyNumberFormat="1" applyFont="1" applyFill="1" applyBorder="1" applyAlignment="1">
      <alignment horizontal="center"/>
    </xf>
    <xf numFmtId="3" fontId="34" fillId="0" borderId="23" xfId="0" applyNumberFormat="1" applyFont="1" applyFill="1" applyBorder="1" applyAlignment="1"/>
    <xf numFmtId="0" fontId="34" fillId="8" borderId="1" xfId="0" applyFont="1" applyFill="1" applyBorder="1"/>
    <xf numFmtId="3" fontId="34" fillId="0" borderId="7" xfId="0" applyNumberFormat="1" applyFont="1" applyFill="1" applyBorder="1" applyAlignment="1"/>
    <xf numFmtId="3" fontId="34" fillId="0" borderId="52" xfId="0" applyNumberFormat="1" applyFont="1" applyFill="1" applyBorder="1" applyAlignment="1"/>
    <xf numFmtId="3" fontId="34" fillId="0" borderId="1" xfId="0" applyNumberFormat="1" applyFont="1" applyFill="1" applyBorder="1" applyAlignment="1"/>
    <xf numFmtId="3" fontId="34" fillId="0" borderId="12" xfId="0" applyNumberFormat="1" applyFont="1" applyFill="1" applyBorder="1" applyAlignment="1">
      <alignment horizontal="right"/>
    </xf>
    <xf numFmtId="3" fontId="33" fillId="3" borderId="40" xfId="0" applyNumberFormat="1" applyFont="1" applyFill="1" applyBorder="1" applyAlignment="1"/>
    <xf numFmtId="3" fontId="33" fillId="3" borderId="48" xfId="0" applyNumberFormat="1" applyFont="1" applyFill="1" applyBorder="1" applyAlignment="1"/>
    <xf numFmtId="3" fontId="32" fillId="10" borderId="43" xfId="0" applyNumberFormat="1" applyFont="1" applyFill="1" applyBorder="1" applyAlignment="1">
      <alignment horizontal="right"/>
    </xf>
    <xf numFmtId="3" fontId="33" fillId="10" borderId="40" xfId="0" applyNumberFormat="1" applyFont="1" applyFill="1" applyBorder="1" applyAlignment="1"/>
    <xf numFmtId="3" fontId="33" fillId="10" borderId="20" xfId="0" applyNumberFormat="1" applyFont="1" applyFill="1" applyBorder="1" applyAlignment="1"/>
    <xf numFmtId="3" fontId="33" fillId="10" borderId="25" xfId="0" applyNumberFormat="1" applyFont="1" applyFill="1" applyBorder="1" applyAlignment="1"/>
    <xf numFmtId="3" fontId="33" fillId="10" borderId="48" xfId="0" applyNumberFormat="1" applyFont="1" applyFill="1" applyBorder="1" applyAlignment="1"/>
    <xf numFmtId="3" fontId="34" fillId="10" borderId="12" xfId="0" applyNumberFormat="1" applyFont="1" applyFill="1" applyBorder="1" applyAlignment="1"/>
    <xf numFmtId="3" fontId="34" fillId="10" borderId="9" xfId="0" applyNumberFormat="1" applyFont="1" applyFill="1" applyBorder="1" applyAlignment="1"/>
    <xf numFmtId="3" fontId="34" fillId="10" borderId="8" xfId="0" applyNumberFormat="1" applyFont="1" applyFill="1" applyBorder="1" applyAlignment="1"/>
    <xf numFmtId="3" fontId="34" fillId="10" borderId="47" xfId="0" applyNumberFormat="1" applyFont="1" applyFill="1" applyBorder="1" applyAlignment="1"/>
    <xf numFmtId="3" fontId="33" fillId="10" borderId="17" xfId="0" applyNumberFormat="1" applyFont="1" applyFill="1" applyBorder="1" applyAlignment="1"/>
    <xf numFmtId="3" fontId="18" fillId="10" borderId="2" xfId="0" applyNumberFormat="1" applyFont="1" applyFill="1" applyBorder="1" applyAlignment="1">
      <alignment horizontal="right"/>
    </xf>
    <xf numFmtId="0" fontId="41" fillId="8" borderId="12" xfId="2" applyFont="1" applyFill="1" applyBorder="1" applyAlignment="1">
      <alignment wrapText="1"/>
    </xf>
    <xf numFmtId="0" fontId="41" fillId="0" borderId="19" xfId="2" applyFont="1" applyFill="1" applyBorder="1" applyAlignment="1">
      <alignment wrapText="1"/>
    </xf>
    <xf numFmtId="0" fontId="29" fillId="11" borderId="32" xfId="0" applyFont="1" applyFill="1" applyBorder="1"/>
    <xf numFmtId="0" fontId="29" fillId="11" borderId="28" xfId="0" applyFont="1" applyFill="1" applyBorder="1"/>
    <xf numFmtId="0" fontId="30" fillId="0" borderId="0" xfId="0" applyFont="1" applyFill="1" applyBorder="1" applyAlignment="1">
      <alignment horizontal="right"/>
    </xf>
    <xf numFmtId="0" fontId="24" fillId="4" borderId="32" xfId="0" applyFont="1" applyFill="1" applyBorder="1"/>
    <xf numFmtId="0" fontId="24" fillId="4" borderId="33" xfId="0" applyFont="1" applyFill="1" applyBorder="1"/>
    <xf numFmtId="0" fontId="24" fillId="4" borderId="34" xfId="0" applyFont="1" applyFill="1" applyBorder="1"/>
    <xf numFmtId="0" fontId="24" fillId="0" borderId="24" xfId="0" applyFont="1" applyBorder="1" applyAlignment="1">
      <alignment horizontal="center"/>
    </xf>
    <xf numFmtId="0" fontId="24" fillId="0" borderId="25" xfId="0" applyFont="1" applyBorder="1" applyAlignment="1">
      <alignment horizontal="center"/>
    </xf>
    <xf numFmtId="0" fontId="24" fillId="4" borderId="28" xfId="0" applyFont="1" applyFill="1" applyBorder="1"/>
    <xf numFmtId="0" fontId="24" fillId="4" borderId="29" xfId="0" applyFont="1" applyFill="1" applyBorder="1"/>
    <xf numFmtId="0" fontId="24" fillId="4" borderId="35" xfId="0" applyFont="1" applyFill="1" applyBorder="1"/>
    <xf numFmtId="0" fontId="37" fillId="0" borderId="4" xfId="2" applyFont="1" applyFill="1" applyBorder="1" applyAlignment="1">
      <alignment wrapText="1"/>
    </xf>
    <xf numFmtId="0" fontId="24" fillId="0" borderId="26" xfId="0" applyFont="1" applyBorder="1" applyAlignment="1">
      <alignment horizontal="center"/>
    </xf>
    <xf numFmtId="0" fontId="24" fillId="0" borderId="72" xfId="0" applyFont="1" applyBorder="1" applyAlignment="1">
      <alignment horizontal="center"/>
    </xf>
    <xf numFmtId="0" fontId="24" fillId="0" borderId="62" xfId="0" applyFont="1" applyBorder="1" applyAlignment="1">
      <alignment horizontal="center"/>
    </xf>
    <xf numFmtId="3" fontId="34" fillId="0" borderId="20" xfId="0" applyNumberFormat="1" applyFont="1" applyFill="1" applyBorder="1" applyAlignment="1"/>
    <xf numFmtId="3" fontId="34" fillId="3" borderId="20" xfId="0" applyNumberFormat="1" applyFont="1" applyFill="1" applyBorder="1" applyAlignment="1"/>
    <xf numFmtId="3" fontId="34" fillId="3" borderId="25" xfId="0" applyNumberFormat="1" applyFont="1" applyFill="1" applyBorder="1" applyAlignment="1"/>
    <xf numFmtId="3" fontId="34" fillId="9" borderId="20" xfId="0" applyNumberFormat="1" applyFont="1" applyFill="1" applyBorder="1" applyAlignment="1"/>
    <xf numFmtId="3" fontId="34" fillId="3" borderId="12" xfId="0" applyNumberFormat="1" applyFont="1" applyFill="1" applyBorder="1" applyAlignment="1"/>
    <xf numFmtId="3" fontId="34" fillId="3" borderId="38" xfId="0" applyNumberFormat="1" applyFont="1" applyFill="1" applyBorder="1" applyAlignment="1"/>
    <xf numFmtId="0" fontId="29" fillId="4" borderId="92" xfId="0" applyFont="1" applyFill="1" applyBorder="1"/>
    <xf numFmtId="0" fontId="19" fillId="0" borderId="51" xfId="0" applyFont="1" applyBorder="1" applyAlignment="1" applyProtection="1">
      <alignment horizontal="left" wrapText="1"/>
      <protection locked="0"/>
    </xf>
    <xf numFmtId="0" fontId="37" fillId="0" borderId="51" xfId="2" applyFont="1" applyFill="1" applyBorder="1" applyAlignment="1" applyProtection="1">
      <alignment wrapText="1"/>
      <protection locked="0"/>
    </xf>
    <xf numFmtId="0" fontId="19" fillId="0" borderId="51" xfId="0" applyFont="1" applyFill="1" applyBorder="1" applyAlignment="1" applyProtection="1">
      <alignment horizontal="left" vertical="center" wrapText="1"/>
      <protection locked="0"/>
    </xf>
    <xf numFmtId="0" fontId="37" fillId="0" borderId="53" xfId="2" applyFont="1" applyFill="1" applyBorder="1" applyAlignment="1" applyProtection="1">
      <alignment horizontal="left" vertical="center" wrapText="1"/>
      <protection locked="0"/>
    </xf>
    <xf numFmtId="0" fontId="37" fillId="0" borderId="53" xfId="2" applyFont="1" applyFill="1" applyBorder="1" applyAlignment="1" applyProtection="1">
      <alignment wrapText="1"/>
      <protection locked="0"/>
    </xf>
    <xf numFmtId="0" fontId="37" fillId="0" borderId="4" xfId="2" applyFont="1" applyFill="1" applyBorder="1" applyAlignment="1" applyProtection="1">
      <alignment wrapText="1"/>
      <protection locked="0"/>
    </xf>
    <xf numFmtId="3" fontId="33" fillId="0" borderId="84" xfId="0" applyNumberFormat="1" applyFont="1" applyFill="1" applyBorder="1" applyAlignment="1"/>
    <xf numFmtId="3" fontId="33" fillId="3" borderId="47" xfId="0" applyNumberFormat="1" applyFont="1" applyFill="1" applyBorder="1" applyAlignment="1"/>
    <xf numFmtId="3" fontId="33" fillId="3" borderId="76" xfId="0" applyNumberFormat="1" applyFont="1" applyFill="1" applyBorder="1" applyAlignment="1"/>
    <xf numFmtId="3" fontId="33" fillId="9" borderId="79" xfId="0" applyNumberFormat="1" applyFont="1" applyFill="1" applyBorder="1" applyAlignment="1"/>
    <xf numFmtId="3" fontId="33" fillId="0" borderId="101" xfId="0" applyNumberFormat="1" applyFont="1" applyFill="1" applyBorder="1" applyAlignment="1"/>
    <xf numFmtId="3" fontId="33" fillId="3" borderId="54" xfId="0" applyNumberFormat="1" applyFont="1" applyFill="1" applyBorder="1" applyAlignment="1"/>
    <xf numFmtId="0" fontId="25" fillId="8" borderId="17" xfId="0" applyFont="1" applyFill="1" applyBorder="1" applyAlignment="1">
      <alignment horizontal="center"/>
    </xf>
    <xf numFmtId="0" fontId="25" fillId="8" borderId="62" xfId="0" applyFont="1" applyFill="1" applyBorder="1" applyAlignment="1">
      <alignment horizontal="center"/>
    </xf>
    <xf numFmtId="3" fontId="33" fillId="0" borderId="96" xfId="0" applyNumberFormat="1" applyFont="1" applyFill="1" applyBorder="1" applyAlignment="1"/>
    <xf numFmtId="3" fontId="33" fillId="0" borderId="63" xfId="0" applyNumberFormat="1" applyFont="1" applyFill="1" applyBorder="1" applyAlignment="1"/>
    <xf numFmtId="3" fontId="33" fillId="3" borderId="17" xfId="0" applyNumberFormat="1" applyFont="1" applyFill="1" applyBorder="1" applyAlignment="1"/>
    <xf numFmtId="3" fontId="33" fillId="0" borderId="17" xfId="0" applyNumberFormat="1" applyFont="1" applyFill="1" applyBorder="1" applyAlignment="1"/>
    <xf numFmtId="3" fontId="33" fillId="0" borderId="62" xfId="0" applyNumberFormat="1" applyFont="1" applyFill="1" applyBorder="1" applyAlignment="1"/>
    <xf numFmtId="3" fontId="32" fillId="10" borderId="49" xfId="0" applyNumberFormat="1" applyFont="1" applyFill="1" applyBorder="1" applyAlignment="1">
      <alignment horizontal="right"/>
    </xf>
    <xf numFmtId="0" fontId="25" fillId="0" borderId="68" xfId="0" applyFont="1" applyBorder="1" applyAlignment="1">
      <alignment horizontal="center"/>
    </xf>
    <xf numFmtId="0" fontId="29" fillId="4" borderId="0" xfId="0" applyFont="1" applyFill="1" applyBorder="1"/>
    <xf numFmtId="0" fontId="8" fillId="0" borderId="0" xfId="0" applyFont="1" applyBorder="1" applyAlignment="1">
      <alignment horizontal="left"/>
    </xf>
    <xf numFmtId="3" fontId="32" fillId="10" borderId="77" xfId="0" applyNumberFormat="1" applyFont="1" applyFill="1" applyBorder="1" applyAlignment="1">
      <alignment horizontal="right"/>
    </xf>
    <xf numFmtId="0" fontId="19" fillId="0" borderId="6" xfId="0" applyFont="1" applyBorder="1" applyAlignment="1" applyProtection="1">
      <alignment horizontal="left" wrapText="1"/>
      <protection locked="0"/>
    </xf>
    <xf numFmtId="0" fontId="37" fillId="0" borderId="39" xfId="2" applyFont="1" applyFill="1" applyBorder="1" applyAlignment="1">
      <alignment wrapText="1"/>
    </xf>
    <xf numFmtId="3" fontId="33" fillId="0" borderId="67" xfId="0" applyNumberFormat="1" applyFont="1" applyFill="1" applyBorder="1" applyAlignment="1"/>
    <xf numFmtId="9" fontId="37" fillId="0" borderId="51" xfId="2" applyNumberFormat="1" applyFont="1" applyFill="1" applyBorder="1" applyAlignment="1">
      <alignment wrapText="1"/>
    </xf>
    <xf numFmtId="0" fontId="37" fillId="0" borderId="64" xfId="2" applyFont="1" applyFill="1" applyBorder="1" applyAlignment="1">
      <alignment wrapText="1"/>
    </xf>
    <xf numFmtId="0" fontId="59" fillId="0" borderId="7" xfId="0" applyFont="1" applyBorder="1"/>
    <xf numFmtId="0" fontId="7" fillId="4" borderId="35" xfId="0" applyFont="1" applyFill="1" applyBorder="1"/>
    <xf numFmtId="0" fontId="59" fillId="0" borderId="0" xfId="0" applyFont="1"/>
    <xf numFmtId="0" fontId="39" fillId="0" borderId="49" xfId="2" applyFont="1" applyFill="1" applyBorder="1" applyAlignment="1">
      <alignment wrapText="1"/>
    </xf>
    <xf numFmtId="0" fontId="40" fillId="0" borderId="53" xfId="2" applyFont="1" applyFill="1" applyBorder="1" applyAlignment="1">
      <alignment horizontal="left" wrapText="1"/>
    </xf>
    <xf numFmtId="3" fontId="33" fillId="9" borderId="96" xfId="0" applyNumberFormat="1" applyFont="1" applyFill="1" applyBorder="1" applyAlignment="1"/>
    <xf numFmtId="3" fontId="33" fillId="9" borderId="8" xfId="0" applyNumberFormat="1" applyFont="1" applyFill="1" applyBorder="1" applyAlignment="1"/>
    <xf numFmtId="3" fontId="63" fillId="3" borderId="8" xfId="0" applyNumberFormat="1" applyFont="1" applyFill="1" applyBorder="1" applyAlignment="1"/>
    <xf numFmtId="0" fontId="62" fillId="0" borderId="19" xfId="0" applyFont="1" applyBorder="1" applyAlignment="1">
      <alignment wrapText="1"/>
    </xf>
    <xf numFmtId="0" fontId="62" fillId="0" borderId="12" xfId="0" applyFont="1" applyBorder="1" applyAlignment="1">
      <alignment wrapText="1"/>
    </xf>
    <xf numFmtId="0" fontId="61" fillId="0" borderId="12" xfId="0" applyFont="1" applyBorder="1" applyAlignment="1">
      <alignment wrapText="1"/>
    </xf>
    <xf numFmtId="0" fontId="61" fillId="0" borderId="12" xfId="2" applyFont="1" applyFill="1" applyBorder="1" applyAlignment="1">
      <alignment wrapText="1"/>
    </xf>
    <xf numFmtId="0" fontId="19" fillId="0" borderId="12" xfId="2" applyFont="1" applyFill="1" applyBorder="1" applyAlignment="1">
      <alignment wrapText="1"/>
    </xf>
    <xf numFmtId="0" fontId="62" fillId="8" borderId="12" xfId="0" applyFont="1" applyFill="1" applyBorder="1" applyAlignment="1">
      <alignment wrapText="1"/>
    </xf>
    <xf numFmtId="0" fontId="19" fillId="8" borderId="12" xfId="2" applyFont="1" applyFill="1" applyBorder="1" applyAlignment="1">
      <alignment wrapText="1"/>
    </xf>
    <xf numFmtId="0" fontId="62" fillId="0" borderId="54" xfId="0" applyFont="1" applyBorder="1" applyAlignment="1">
      <alignment wrapText="1"/>
    </xf>
    <xf numFmtId="3" fontId="33" fillId="3" borderId="19" xfId="0" applyNumberFormat="1" applyFont="1" applyFill="1" applyBorder="1" applyAlignment="1"/>
    <xf numFmtId="3" fontId="63" fillId="3" borderId="12" xfId="0" applyNumberFormat="1" applyFont="1" applyFill="1" applyBorder="1" applyAlignment="1"/>
    <xf numFmtId="0" fontId="15" fillId="0" borderId="2" xfId="0" applyFont="1" applyFill="1" applyBorder="1" applyAlignment="1">
      <alignment horizontal="center" vertical="center"/>
    </xf>
    <xf numFmtId="0" fontId="15" fillId="0" borderId="83" xfId="0" applyFont="1" applyFill="1" applyBorder="1" applyAlignment="1">
      <alignment horizontal="center" vertical="center"/>
    </xf>
    <xf numFmtId="3" fontId="63" fillId="0" borderId="16" xfId="0" applyNumberFormat="1" applyFont="1" applyFill="1" applyBorder="1" applyAlignment="1"/>
    <xf numFmtId="3" fontId="32" fillId="10" borderId="55" xfId="0" applyNumberFormat="1" applyFont="1" applyFill="1" applyBorder="1" applyAlignment="1">
      <alignment horizontal="right"/>
    </xf>
    <xf numFmtId="0" fontId="25" fillId="0" borderId="27" xfId="0" applyFont="1" applyFill="1" applyBorder="1" applyAlignment="1">
      <alignment horizontal="center"/>
    </xf>
    <xf numFmtId="0" fontId="19" fillId="0" borderId="19" xfId="2" applyFont="1" applyFill="1" applyBorder="1" applyAlignment="1">
      <alignment wrapText="1"/>
    </xf>
    <xf numFmtId="0" fontId="61" fillId="0" borderId="73" xfId="2" applyFont="1" applyFill="1" applyBorder="1" applyAlignment="1">
      <alignment wrapText="1"/>
    </xf>
    <xf numFmtId="0" fontId="19" fillId="0" borderId="54" xfId="2" applyFont="1" applyFill="1" applyBorder="1" applyAlignment="1">
      <alignment wrapText="1"/>
    </xf>
    <xf numFmtId="0" fontId="25" fillId="0" borderId="20" xfId="0" applyFont="1" applyBorder="1" applyAlignment="1">
      <alignment horizontal="center"/>
    </xf>
    <xf numFmtId="0" fontId="25" fillId="8" borderId="9" xfId="0" applyFont="1" applyFill="1" applyBorder="1" applyAlignment="1">
      <alignment horizontal="center"/>
    </xf>
    <xf numFmtId="0" fontId="61" fillId="0" borderId="19" xfId="0" applyFont="1" applyBorder="1" applyAlignment="1">
      <alignment horizontal="left" wrapText="1"/>
    </xf>
    <xf numFmtId="0" fontId="61" fillId="0" borderId="12" xfId="0" applyFont="1" applyBorder="1" applyAlignment="1">
      <alignment horizontal="left" wrapText="1"/>
    </xf>
    <xf numFmtId="0" fontId="61" fillId="8" borderId="12" xfId="2" applyFont="1" applyFill="1" applyBorder="1" applyAlignment="1">
      <alignment wrapText="1"/>
    </xf>
    <xf numFmtId="0" fontId="61" fillId="0" borderId="54" xfId="2" applyFont="1" applyFill="1" applyBorder="1" applyAlignment="1">
      <alignment wrapText="1"/>
    </xf>
    <xf numFmtId="0" fontId="25" fillId="8" borderId="23" xfId="0" applyFont="1" applyFill="1" applyBorder="1" applyAlignment="1">
      <alignment horizontal="center"/>
    </xf>
    <xf numFmtId="0" fontId="10" fillId="7" borderId="102" xfId="0" applyFont="1" applyFill="1" applyBorder="1" applyAlignment="1">
      <alignment horizontal="center" vertical="center" wrapText="1"/>
    </xf>
    <xf numFmtId="0" fontId="19" fillId="0" borderId="53" xfId="0" applyFont="1" applyBorder="1" applyAlignment="1">
      <alignment horizontal="left" wrapText="1"/>
    </xf>
    <xf numFmtId="3" fontId="34" fillId="3" borderId="18" xfId="0" applyNumberFormat="1" applyFont="1" applyFill="1" applyBorder="1" applyAlignment="1"/>
    <xf numFmtId="3" fontId="33" fillId="0" borderId="38" xfId="0" applyNumberFormat="1" applyFont="1" applyFill="1" applyBorder="1" applyAlignment="1"/>
    <xf numFmtId="0" fontId="41" fillId="0" borderId="61" xfId="2" applyFont="1" applyFill="1" applyBorder="1" applyAlignment="1">
      <alignment wrapText="1"/>
    </xf>
    <xf numFmtId="0" fontId="40" fillId="0" borderId="51" xfId="2" applyFont="1" applyFill="1" applyBorder="1" applyAlignment="1">
      <alignment horizontal="left" wrapText="1"/>
    </xf>
    <xf numFmtId="0" fontId="39" fillId="0" borderId="78" xfId="2" applyFont="1" applyFill="1" applyBorder="1" applyAlignment="1">
      <alignment wrapText="1"/>
    </xf>
    <xf numFmtId="0" fontId="39" fillId="0" borderId="64" xfId="2" applyFont="1" applyFill="1" applyBorder="1" applyAlignment="1">
      <alignment wrapText="1"/>
    </xf>
    <xf numFmtId="3" fontId="34" fillId="0" borderId="10" xfId="0" applyNumberFormat="1" applyFont="1" applyFill="1" applyBorder="1" applyAlignment="1"/>
    <xf numFmtId="0" fontId="1" fillId="0" borderId="8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3" fontId="33" fillId="3" borderId="101" xfId="0" applyNumberFormat="1" applyFont="1" applyFill="1" applyBorder="1" applyAlignment="1"/>
    <xf numFmtId="0" fontId="19" fillId="0" borderId="53" xfId="0" applyFont="1" applyBorder="1" applyAlignment="1">
      <alignment horizontal="left"/>
    </xf>
    <xf numFmtId="0" fontId="4" fillId="4" borderId="16" xfId="0" applyFont="1" applyFill="1" applyBorder="1"/>
    <xf numFmtId="0" fontId="19" fillId="0" borderId="51" xfId="0" applyFont="1" applyBorder="1"/>
    <xf numFmtId="0" fontId="19" fillId="8" borderId="51" xfId="0" applyFont="1" applyFill="1" applyBorder="1"/>
    <xf numFmtId="0" fontId="34" fillId="0" borderId="4" xfId="0" applyFont="1" applyBorder="1"/>
    <xf numFmtId="3" fontId="33" fillId="9" borderId="15" xfId="0" applyNumberFormat="1" applyFont="1" applyFill="1" applyBorder="1" applyAlignment="1"/>
    <xf numFmtId="3" fontId="33" fillId="8" borderId="15" xfId="0" applyNumberFormat="1" applyFont="1" applyFill="1" applyBorder="1" applyAlignment="1">
      <alignment horizontal="right"/>
    </xf>
    <xf numFmtId="3" fontId="33" fillId="0" borderId="52" xfId="0" applyNumberFormat="1" applyFont="1" applyFill="1" applyBorder="1" applyAlignment="1">
      <alignment horizontal="right"/>
    </xf>
    <xf numFmtId="3" fontId="33" fillId="8" borderId="16" xfId="0" applyNumberFormat="1" applyFont="1" applyFill="1" applyBorder="1" applyAlignment="1">
      <alignment horizontal="right"/>
    </xf>
    <xf numFmtId="3" fontId="33" fillId="0" borderId="23" xfId="0" applyNumberFormat="1" applyFont="1" applyFill="1" applyBorder="1" applyAlignment="1">
      <alignment horizontal="right"/>
    </xf>
    <xf numFmtId="0" fontId="19" fillId="8" borderId="51" xfId="0" applyFont="1" applyFill="1" applyBorder="1" applyAlignment="1">
      <alignment wrapText="1"/>
    </xf>
    <xf numFmtId="0" fontId="4" fillId="4" borderId="15" xfId="0" applyFont="1" applyFill="1" applyBorder="1"/>
    <xf numFmtId="0" fontId="19" fillId="8" borderId="53" xfId="0" applyFont="1" applyFill="1" applyBorder="1" applyAlignment="1">
      <alignment wrapText="1"/>
    </xf>
    <xf numFmtId="0" fontId="19" fillId="8" borderId="51" xfId="0" applyFont="1" applyFill="1" applyBorder="1" applyAlignment="1">
      <alignment horizontal="left"/>
    </xf>
    <xf numFmtId="0" fontId="4" fillId="4" borderId="79" xfId="0" applyFont="1" applyFill="1" applyBorder="1" applyAlignment="1">
      <alignment vertical="center"/>
    </xf>
    <xf numFmtId="0" fontId="19" fillId="8" borderId="78" xfId="0" applyFont="1" applyFill="1" applyBorder="1" applyAlignment="1">
      <alignment horizontal="left"/>
    </xf>
    <xf numFmtId="0" fontId="61" fillId="8" borderId="78" xfId="0" applyFont="1" applyFill="1" applyBorder="1"/>
    <xf numFmtId="0" fontId="61" fillId="8" borderId="51" xfId="0" applyFont="1" applyFill="1" applyBorder="1"/>
    <xf numFmtId="0" fontId="37" fillId="0" borderId="51" xfId="0" applyFont="1" applyBorder="1" applyAlignment="1">
      <alignment wrapText="1"/>
    </xf>
    <xf numFmtId="0" fontId="4" fillId="4" borderId="79" xfId="0" applyFont="1" applyFill="1" applyBorder="1"/>
    <xf numFmtId="0" fontId="0" fillId="0" borderId="0" xfId="0" applyFill="1" applyBorder="1" applyAlignment="1"/>
    <xf numFmtId="0" fontId="29" fillId="8" borderId="16" xfId="0" applyFont="1" applyFill="1" applyBorder="1"/>
    <xf numFmtId="0" fontId="29" fillId="8" borderId="15" xfId="1" applyFont="1" applyFill="1" applyBorder="1"/>
    <xf numFmtId="0" fontId="29" fillId="8" borderId="16" xfId="1" applyFont="1" applyFill="1" applyBorder="1"/>
    <xf numFmtId="0" fontId="0" fillId="8" borderId="16" xfId="0" applyFill="1" applyBorder="1" applyAlignment="1">
      <alignment horizontal="center" vertical="center"/>
    </xf>
    <xf numFmtId="0" fontId="0" fillId="8" borderId="8" xfId="0" applyFill="1" applyBorder="1" applyAlignment="1">
      <alignment vertical="center"/>
    </xf>
    <xf numFmtId="0" fontId="0" fillId="8" borderId="23" xfId="0" applyFill="1" applyBorder="1" applyAlignment="1">
      <alignment vertical="center"/>
    </xf>
    <xf numFmtId="0" fontId="6" fillId="4" borderId="15" xfId="0" applyFont="1" applyFill="1" applyBorder="1"/>
    <xf numFmtId="0" fontId="6" fillId="4" borderId="16" xfId="0" applyFont="1" applyFill="1" applyBorder="1"/>
    <xf numFmtId="3" fontId="33" fillId="8" borderId="16" xfId="0" applyNumberFormat="1" applyFont="1" applyFill="1" applyBorder="1" applyAlignment="1"/>
    <xf numFmtId="3" fontId="33" fillId="9" borderId="16" xfId="0" applyNumberFormat="1" applyFont="1" applyFill="1" applyBorder="1" applyAlignment="1">
      <alignment horizontal="right"/>
    </xf>
    <xf numFmtId="3" fontId="34" fillId="0" borderId="0" xfId="0" applyNumberFormat="1" applyFont="1"/>
    <xf numFmtId="3" fontId="33" fillId="8" borderId="47" xfId="0" applyNumberFormat="1" applyFont="1" applyFill="1" applyBorder="1" applyAlignment="1"/>
    <xf numFmtId="3" fontId="33" fillId="8" borderId="11" xfId="0" applyNumberFormat="1" applyFont="1" applyFill="1" applyBorder="1" applyAlignment="1"/>
    <xf numFmtId="3" fontId="33" fillId="8" borderId="50" xfId="0" applyNumberFormat="1" applyFont="1" applyFill="1" applyBorder="1" applyAlignment="1"/>
    <xf numFmtId="3" fontId="33" fillId="8" borderId="18" xfId="0" applyNumberFormat="1" applyFont="1" applyFill="1" applyBorder="1" applyAlignment="1"/>
    <xf numFmtId="3" fontId="33" fillId="8" borderId="9" xfId="0" applyNumberFormat="1" applyFont="1" applyFill="1" applyBorder="1" applyAlignment="1"/>
    <xf numFmtId="3" fontId="33" fillId="8" borderId="27" xfId="0" applyNumberFormat="1" applyFont="1" applyFill="1" applyBorder="1" applyAlignment="1"/>
    <xf numFmtId="3" fontId="33" fillId="8" borderId="8" xfId="0" applyNumberFormat="1" applyFont="1" applyFill="1" applyBorder="1" applyAlignment="1"/>
    <xf numFmtId="3" fontId="33" fillId="8" borderId="8" xfId="1" applyNumberFormat="1" applyFont="1" applyFill="1" applyBorder="1" applyAlignment="1"/>
    <xf numFmtId="3" fontId="33" fillId="8" borderId="27" xfId="1" applyNumberFormat="1" applyFont="1" applyFill="1" applyBorder="1" applyAlignment="1"/>
    <xf numFmtId="3" fontId="53" fillId="8" borderId="27" xfId="1" applyNumberFormat="1" applyFont="1" applyFill="1" applyBorder="1" applyAlignment="1"/>
    <xf numFmtId="3" fontId="32" fillId="8" borderId="27" xfId="0" applyNumberFormat="1" applyFont="1" applyFill="1" applyBorder="1" applyAlignment="1"/>
    <xf numFmtId="49" fontId="25" fillId="0" borderId="8" xfId="0" applyNumberFormat="1" applyFont="1" applyBorder="1" applyAlignment="1"/>
    <xf numFmtId="49" fontId="25" fillId="0" borderId="27" xfId="0" applyNumberFormat="1" applyFont="1" applyBorder="1" applyAlignment="1"/>
    <xf numFmtId="49" fontId="25" fillId="8" borderId="52" xfId="0" applyNumberFormat="1" applyFont="1" applyFill="1" applyBorder="1" applyAlignment="1">
      <alignment horizontal="center"/>
    </xf>
    <xf numFmtId="0" fontId="35" fillId="8" borderId="53" xfId="1" applyFont="1" applyFill="1" applyBorder="1" applyAlignment="1">
      <alignment wrapText="1"/>
    </xf>
    <xf numFmtId="0" fontId="35" fillId="8" borderId="51" xfId="1" applyFont="1" applyFill="1" applyBorder="1" applyAlignment="1">
      <alignment wrapText="1"/>
    </xf>
    <xf numFmtId="0" fontId="35" fillId="8" borderId="51" xfId="0" applyFont="1" applyFill="1" applyBorder="1" applyAlignment="1">
      <alignment wrapText="1"/>
    </xf>
    <xf numFmtId="0" fontId="6" fillId="4" borderId="72" xfId="0" applyFont="1" applyFill="1" applyBorder="1"/>
    <xf numFmtId="0" fontId="6" fillId="4" borderId="63" xfId="0" applyFont="1" applyFill="1" applyBorder="1"/>
    <xf numFmtId="3" fontId="33" fillId="0" borderId="14" xfId="0" applyNumberFormat="1" applyFont="1" applyFill="1" applyBorder="1" applyAlignment="1"/>
    <xf numFmtId="3" fontId="33" fillId="0" borderId="77" xfId="0" applyNumberFormat="1" applyFont="1" applyFill="1" applyBorder="1" applyAlignment="1"/>
    <xf numFmtId="0" fontId="25" fillId="8" borderId="16" xfId="0" applyFont="1" applyFill="1" applyBorder="1" applyAlignment="1">
      <alignment horizontal="center"/>
    </xf>
    <xf numFmtId="49" fontId="25" fillId="8" borderId="17" xfId="0" applyNumberFormat="1" applyFont="1" applyFill="1" applyBorder="1" applyAlignment="1">
      <alignment horizontal="center"/>
    </xf>
    <xf numFmtId="49" fontId="25" fillId="8" borderId="62" xfId="0" applyNumberFormat="1" applyFont="1" applyFill="1" applyBorder="1" applyAlignment="1">
      <alignment horizontal="center"/>
    </xf>
    <xf numFmtId="0" fontId="35" fillId="8" borderId="51" xfId="0" applyFont="1" applyFill="1" applyBorder="1" applyAlignment="1">
      <alignment horizontal="left"/>
    </xf>
    <xf numFmtId="0" fontId="35" fillId="8" borderId="51" xfId="0" applyFont="1" applyFill="1" applyBorder="1" applyAlignment="1">
      <alignment horizontal="left" wrapText="1"/>
    </xf>
    <xf numFmtId="0" fontId="19" fillId="8" borderId="64" xfId="0" applyFont="1" applyFill="1" applyBorder="1" applyAlignment="1">
      <alignment wrapText="1"/>
    </xf>
    <xf numFmtId="0" fontId="25" fillId="0" borderId="50" xfId="0" applyFont="1" applyBorder="1" applyAlignment="1">
      <alignment horizontal="center"/>
    </xf>
    <xf numFmtId="3" fontId="33" fillId="3" borderId="96" xfId="0" applyNumberFormat="1" applyFont="1" applyFill="1" applyBorder="1" applyAlignment="1"/>
    <xf numFmtId="3" fontId="32" fillId="0" borderId="39" xfId="0" applyNumberFormat="1" applyFont="1" applyFill="1" applyBorder="1" applyAlignment="1">
      <alignment horizontal="right"/>
    </xf>
    <xf numFmtId="3" fontId="32" fillId="10" borderId="39" xfId="0" applyNumberFormat="1" applyFont="1" applyFill="1" applyBorder="1" applyAlignment="1">
      <alignment horizontal="right"/>
    </xf>
    <xf numFmtId="3" fontId="32" fillId="7" borderId="39" xfId="0" applyNumberFormat="1" applyFont="1" applyFill="1" applyBorder="1" applyAlignment="1">
      <alignment horizontal="right"/>
    </xf>
    <xf numFmtId="3" fontId="32" fillId="10" borderId="88" xfId="0" applyNumberFormat="1" applyFont="1" applyFill="1" applyBorder="1" applyAlignment="1">
      <alignment horizontal="right"/>
    </xf>
    <xf numFmtId="3" fontId="32" fillId="0" borderId="68" xfId="0" applyNumberFormat="1" applyFont="1" applyFill="1" applyBorder="1" applyAlignment="1">
      <alignment horizontal="right"/>
    </xf>
    <xf numFmtId="3" fontId="32" fillId="0" borderId="88" xfId="0" applyNumberFormat="1" applyFont="1" applyFill="1" applyBorder="1" applyAlignment="1">
      <alignment horizontal="right"/>
    </xf>
    <xf numFmtId="3" fontId="36" fillId="0" borderId="1" xfId="0" applyNumberFormat="1" applyFont="1" applyFill="1" applyBorder="1" applyAlignment="1"/>
    <xf numFmtId="0" fontId="19" fillId="0" borderId="7" xfId="0" applyFont="1" applyBorder="1" applyAlignment="1"/>
    <xf numFmtId="0" fontId="19" fillId="0" borderId="101" xfId="0" applyFont="1" applyFill="1" applyBorder="1" applyAlignment="1">
      <alignment horizontal="left"/>
    </xf>
    <xf numFmtId="0" fontId="19" fillId="0" borderId="9" xfId="0" applyFont="1" applyFill="1" applyBorder="1" applyAlignment="1">
      <alignment horizontal="left"/>
    </xf>
    <xf numFmtId="0" fontId="29" fillId="8" borderId="15" xfId="0" applyFont="1" applyFill="1" applyBorder="1"/>
    <xf numFmtId="0" fontId="29" fillId="8" borderId="18" xfId="0" applyFont="1" applyFill="1" applyBorder="1"/>
    <xf numFmtId="3" fontId="36" fillId="0" borderId="7" xfId="0" applyNumberFormat="1" applyFont="1" applyFill="1" applyBorder="1" applyAlignment="1"/>
    <xf numFmtId="3" fontId="33" fillId="3" borderId="53" xfId="0" applyNumberFormat="1" applyFont="1" applyFill="1" applyBorder="1" applyAlignment="1"/>
    <xf numFmtId="0" fontId="4" fillId="4" borderId="91" xfId="0" applyFont="1" applyFill="1" applyBorder="1"/>
    <xf numFmtId="0" fontId="4" fillId="4" borderId="89" xfId="0" applyFont="1" applyFill="1" applyBorder="1"/>
    <xf numFmtId="0" fontId="44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3" fillId="6" borderId="42" xfId="0" applyFont="1" applyFill="1" applyBorder="1" applyAlignment="1">
      <alignment horizontal="center" vertical="center"/>
    </xf>
    <xf numFmtId="0" fontId="0" fillId="6" borderId="55" xfId="0" applyFill="1" applyBorder="1" applyAlignment="1">
      <alignment horizontal="center" vertical="center"/>
    </xf>
    <xf numFmtId="0" fontId="0" fillId="6" borderId="80" xfId="0" applyFill="1" applyBorder="1" applyAlignment="1">
      <alignment horizontal="center" vertical="center"/>
    </xf>
    <xf numFmtId="0" fontId="15" fillId="0" borderId="40" xfId="0" applyFont="1" applyBorder="1" applyAlignment="1">
      <alignment horizontal="center" vertical="center" wrapText="1"/>
    </xf>
    <xf numFmtId="0" fontId="15" fillId="0" borderId="48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15" fillId="0" borderId="48" xfId="0" applyFont="1" applyFill="1" applyBorder="1" applyAlignment="1">
      <alignment horizontal="center" vertical="center" wrapText="1"/>
    </xf>
    <xf numFmtId="0" fontId="0" fillId="0" borderId="49" xfId="0" applyBorder="1" applyAlignment="1">
      <alignment horizontal="center" vertical="center"/>
    </xf>
    <xf numFmtId="0" fontId="26" fillId="6" borderId="81" xfId="0" applyFont="1" applyFill="1" applyBorder="1" applyAlignment="1">
      <alignment horizontal="center" vertical="center" wrapText="1"/>
    </xf>
    <xf numFmtId="0" fontId="0" fillId="6" borderId="14" xfId="0" applyFill="1" applyBorder="1" applyAlignment="1">
      <alignment horizontal="center" vertical="center"/>
    </xf>
    <xf numFmtId="0" fontId="3" fillId="7" borderId="61" xfId="0" applyFont="1" applyFill="1" applyBorder="1" applyAlignment="1">
      <alignment horizontal="center" vertical="center" wrapText="1"/>
    </xf>
    <xf numFmtId="0" fontId="3" fillId="7" borderId="65" xfId="0" applyFont="1" applyFill="1" applyBorder="1" applyAlignment="1">
      <alignment horizontal="center" vertical="center" wrapText="1"/>
    </xf>
    <xf numFmtId="0" fontId="12" fillId="7" borderId="21" xfId="0" applyFont="1" applyFill="1" applyBorder="1" applyAlignment="1">
      <alignment horizontal="center" vertical="center" wrapText="1"/>
    </xf>
    <xf numFmtId="0" fontId="3" fillId="7" borderId="42" xfId="0" applyFont="1" applyFill="1" applyBorder="1" applyAlignment="1">
      <alignment horizontal="center" vertical="center"/>
    </xf>
    <xf numFmtId="0" fontId="3" fillId="7" borderId="55" xfId="0" applyFont="1" applyFill="1" applyBorder="1" applyAlignment="1">
      <alignment horizontal="center" vertical="center"/>
    </xf>
    <xf numFmtId="0" fontId="0" fillId="7" borderId="65" xfId="0" applyFill="1" applyBorder="1" applyAlignment="1">
      <alignment horizontal="center" vertical="center" wrapText="1"/>
    </xf>
    <xf numFmtId="0" fontId="2" fillId="6" borderId="82" xfId="0" applyFont="1" applyFill="1" applyBorder="1" applyAlignment="1">
      <alignment horizontal="center" vertical="center" wrapText="1"/>
    </xf>
    <xf numFmtId="0" fontId="12" fillId="6" borderId="68" xfId="0" applyFont="1" applyFill="1" applyBorder="1" applyAlignment="1">
      <alignment horizontal="center" vertical="center" wrapText="1"/>
    </xf>
    <xf numFmtId="0" fontId="13" fillId="0" borderId="82" xfId="0" applyFont="1" applyFill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/>
    </xf>
    <xf numFmtId="0" fontId="13" fillId="0" borderId="83" xfId="0" applyFont="1" applyFill="1" applyBorder="1" applyAlignment="1">
      <alignment horizontal="center" vertical="center" wrapText="1"/>
    </xf>
    <xf numFmtId="0" fontId="1" fillId="0" borderId="77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44" fillId="5" borderId="55" xfId="0" applyFont="1" applyFill="1" applyBorder="1" applyAlignment="1">
      <alignment horizontal="center"/>
    </xf>
    <xf numFmtId="0" fontId="44" fillId="5" borderId="80" xfId="0" applyFont="1" applyFill="1" applyBorder="1" applyAlignment="1">
      <alignment horizontal="center"/>
    </xf>
    <xf numFmtId="0" fontId="21" fillId="3" borderId="84" xfId="0" applyFont="1" applyFill="1" applyBorder="1" applyAlignment="1">
      <alignment horizontal="center" wrapText="1"/>
    </xf>
    <xf numFmtId="0" fontId="21" fillId="0" borderId="85" xfId="0" applyFont="1" applyBorder="1" applyAlignment="1">
      <alignment wrapText="1"/>
    </xf>
    <xf numFmtId="0" fontId="21" fillId="0" borderId="74" xfId="0" applyFont="1" applyBorder="1" applyAlignment="1">
      <alignment wrapText="1"/>
    </xf>
    <xf numFmtId="0" fontId="21" fillId="0" borderId="52" xfId="0" applyFont="1" applyBorder="1" applyAlignment="1">
      <alignment wrapText="1"/>
    </xf>
    <xf numFmtId="0" fontId="21" fillId="0" borderId="1" xfId="0" applyFont="1" applyBorder="1" applyAlignment="1">
      <alignment wrapText="1"/>
    </xf>
    <xf numFmtId="0" fontId="21" fillId="0" borderId="11" xfId="0" applyFont="1" applyBorder="1" applyAlignment="1">
      <alignment wrapText="1"/>
    </xf>
    <xf numFmtId="0" fontId="28" fillId="0" borderId="57" xfId="0" applyFont="1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28" fillId="0" borderId="59" xfId="0" applyFont="1" applyFill="1" applyBorder="1" applyAlignment="1">
      <alignment horizontal="center" vertical="center"/>
    </xf>
    <xf numFmtId="0" fontId="0" fillId="0" borderId="31" xfId="0" applyFill="1" applyBorder="1" applyAlignment="1">
      <alignment vertical="center"/>
    </xf>
    <xf numFmtId="0" fontId="28" fillId="0" borderId="60" xfId="0" applyFont="1" applyFill="1" applyBorder="1" applyAlignment="1">
      <alignment horizontal="center" vertical="center"/>
    </xf>
    <xf numFmtId="0" fontId="0" fillId="0" borderId="86" xfId="0" applyFill="1" applyBorder="1" applyAlignment="1">
      <alignment vertical="center"/>
    </xf>
    <xf numFmtId="0" fontId="15" fillId="0" borderId="87" xfId="0" applyFont="1" applyFill="1" applyBorder="1" applyAlignment="1">
      <alignment horizontal="center" vertical="center" wrapText="1"/>
    </xf>
    <xf numFmtId="0" fontId="15" fillId="0" borderId="88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0" fillId="0" borderId="48" xfId="0" applyBorder="1" applyAlignment="1">
      <alignment vertical="center" wrapText="1"/>
    </xf>
    <xf numFmtId="0" fontId="0" fillId="0" borderId="49" xfId="0" applyBorder="1" applyAlignment="1">
      <alignment vertical="center" wrapText="1"/>
    </xf>
    <xf numFmtId="0" fontId="10" fillId="0" borderId="89" xfId="0" applyFont="1" applyBorder="1" applyAlignment="1">
      <alignment horizontal="center" textRotation="90" wrapText="1"/>
    </xf>
    <xf numFmtId="0" fontId="24" fillId="0" borderId="77" xfId="0" applyFont="1" applyBorder="1" applyAlignment="1">
      <alignment horizontal="center" textRotation="90" wrapText="1"/>
    </xf>
    <xf numFmtId="0" fontId="3" fillId="10" borderId="6" xfId="0" applyFont="1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/>
    </xf>
    <xf numFmtId="0" fontId="0" fillId="10" borderId="37" xfId="0" applyFill="1" applyBorder="1" applyAlignment="1">
      <alignment horizontal="center" vertical="center"/>
    </xf>
    <xf numFmtId="0" fontId="26" fillId="10" borderId="81" xfId="0" applyFont="1" applyFill="1" applyBorder="1" applyAlignment="1">
      <alignment horizontal="center" vertical="center" wrapText="1"/>
    </xf>
    <xf numFmtId="0" fontId="0" fillId="10" borderId="14" xfId="0" applyFill="1" applyBorder="1" applyAlignment="1">
      <alignment horizontal="center" vertical="center"/>
    </xf>
    <xf numFmtId="0" fontId="10" fillId="10" borderId="82" xfId="0" applyFont="1" applyFill="1" applyBorder="1" applyAlignment="1">
      <alignment horizontal="center" vertical="center" wrapText="1"/>
    </xf>
    <xf numFmtId="0" fontId="23" fillId="10" borderId="68" xfId="0" applyFont="1" applyFill="1" applyBorder="1" applyAlignment="1">
      <alignment horizontal="center" vertical="center" wrapText="1"/>
    </xf>
    <xf numFmtId="0" fontId="8" fillId="0" borderId="39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12" fillId="7" borderId="20" xfId="0" applyFont="1" applyFill="1" applyBorder="1" applyAlignment="1">
      <alignment horizontal="center" vertical="center" wrapText="1"/>
    </xf>
    <xf numFmtId="0" fontId="15" fillId="10" borderId="48" xfId="0" applyFont="1" applyFill="1" applyBorder="1" applyAlignment="1">
      <alignment horizontal="center" vertical="center" wrapText="1"/>
    </xf>
    <xf numFmtId="0" fontId="0" fillId="10" borderId="49" xfId="0" applyFill="1" applyBorder="1" applyAlignment="1">
      <alignment horizontal="center" vertical="center"/>
    </xf>
    <xf numFmtId="0" fontId="25" fillId="0" borderId="81" xfId="0" applyFont="1" applyBorder="1" applyAlignment="1">
      <alignment horizontal="center" textRotation="90" wrapText="1"/>
    </xf>
    <xf numFmtId="0" fontId="24" fillId="0" borderId="90" xfId="0" applyFont="1" applyBorder="1" applyAlignment="1">
      <alignment horizontal="center" textRotation="90" wrapText="1"/>
    </xf>
    <xf numFmtId="0" fontId="24" fillId="0" borderId="14" xfId="0" applyFont="1" applyBorder="1" applyAlignment="1">
      <alignment horizontal="center" textRotation="90" wrapText="1"/>
    </xf>
    <xf numFmtId="0" fontId="25" fillId="0" borderId="82" xfId="0" applyFont="1" applyBorder="1" applyAlignment="1">
      <alignment horizontal="center" textRotation="90" wrapText="1"/>
    </xf>
    <xf numFmtId="0" fontId="24" fillId="0" borderId="91" xfId="0" applyFont="1" applyBorder="1" applyAlignment="1">
      <alignment horizontal="center" textRotation="90" wrapText="1"/>
    </xf>
    <xf numFmtId="0" fontId="24" fillId="0" borderId="68" xfId="0" applyFont="1" applyBorder="1" applyAlignment="1">
      <alignment horizontal="center" textRotation="90" wrapText="1"/>
    </xf>
    <xf numFmtId="0" fontId="10" fillId="0" borderId="56" xfId="0" applyFont="1" applyBorder="1" applyAlignment="1">
      <alignment horizontal="center"/>
    </xf>
    <xf numFmtId="0" fontId="24" fillId="0" borderId="21" xfId="0" applyFont="1" applyBorder="1" applyAlignment="1">
      <alignment horizontal="center"/>
    </xf>
    <xf numFmtId="0" fontId="10" fillId="0" borderId="91" xfId="0" applyFont="1" applyBorder="1" applyAlignment="1">
      <alignment horizontal="center" textRotation="90"/>
    </xf>
    <xf numFmtId="0" fontId="24" fillId="0" borderId="68" xfId="0" applyFont="1" applyBorder="1" applyAlignment="1">
      <alignment horizontal="center" textRotation="90"/>
    </xf>
    <xf numFmtId="0" fontId="12" fillId="7" borderId="65" xfId="0" applyFont="1" applyFill="1" applyBorder="1" applyAlignment="1">
      <alignment horizontal="center" vertical="center" wrapText="1"/>
    </xf>
    <xf numFmtId="0" fontId="8" fillId="0" borderId="42" xfId="0" applyFont="1" applyBorder="1" applyAlignment="1">
      <alignment horizontal="left"/>
    </xf>
    <xf numFmtId="0" fontId="8" fillId="0" borderId="55" xfId="0" applyFont="1" applyBorder="1" applyAlignment="1">
      <alignment horizontal="left"/>
    </xf>
    <xf numFmtId="0" fontId="8" fillId="0" borderId="80" xfId="0" applyFont="1" applyBorder="1" applyAlignment="1">
      <alignment horizontal="left"/>
    </xf>
    <xf numFmtId="0" fontId="24" fillId="0" borderId="89" xfId="0" applyFont="1" applyBorder="1" applyAlignment="1">
      <alignment horizontal="center" textRotation="90" wrapText="1"/>
    </xf>
    <xf numFmtId="0" fontId="24" fillId="0" borderId="91" xfId="0" applyFont="1" applyBorder="1" applyAlignment="1">
      <alignment horizontal="center" textRotation="90"/>
    </xf>
    <xf numFmtId="0" fontId="24" fillId="0" borderId="65" xfId="0" applyFont="1" applyBorder="1" applyAlignment="1">
      <alignment horizontal="center"/>
    </xf>
    <xf numFmtId="0" fontId="13" fillId="0" borderId="22" xfId="0" applyFont="1" applyFill="1" applyBorder="1" applyAlignment="1">
      <alignment horizontal="center" vertical="center" wrapText="1"/>
    </xf>
    <xf numFmtId="0" fontId="1" fillId="0" borderId="88" xfId="0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0" fillId="0" borderId="87" xfId="0" applyFont="1" applyBorder="1" applyAlignment="1">
      <alignment horizontal="center" textRotation="90" wrapText="1"/>
    </xf>
    <xf numFmtId="0" fontId="24" fillId="0" borderId="88" xfId="0" applyFont="1" applyBorder="1" applyAlignment="1">
      <alignment horizontal="center" textRotation="90" wrapText="1"/>
    </xf>
    <xf numFmtId="0" fontId="3" fillId="10" borderId="2" xfId="0" applyFont="1" applyFill="1" applyBorder="1" applyAlignment="1">
      <alignment horizontal="center" vertical="center"/>
    </xf>
    <xf numFmtId="0" fontId="26" fillId="10" borderId="97" xfId="0" applyFont="1" applyFill="1" applyBorder="1" applyAlignment="1">
      <alignment horizontal="center" vertical="center" wrapText="1"/>
    </xf>
    <xf numFmtId="0" fontId="0" fillId="10" borderId="102" xfId="0" applyFill="1" applyBorder="1" applyAlignment="1">
      <alignment horizontal="center" vertical="center"/>
    </xf>
    <xf numFmtId="0" fontId="0" fillId="7" borderId="21" xfId="0" applyFill="1" applyBorder="1" applyAlignment="1">
      <alignment horizontal="center" vertical="center" wrapText="1"/>
    </xf>
    <xf numFmtId="0" fontId="24" fillId="0" borderId="87" xfId="0" applyFont="1" applyBorder="1" applyAlignment="1">
      <alignment horizontal="center" textRotation="90" wrapText="1"/>
    </xf>
    <xf numFmtId="0" fontId="8" fillId="0" borderId="6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15" fillId="0" borderId="89" xfId="0" applyFont="1" applyFill="1" applyBorder="1" applyAlignment="1">
      <alignment horizontal="center" vertical="center" wrapText="1"/>
    </xf>
    <xf numFmtId="0" fontId="15" fillId="0" borderId="77" xfId="0" applyFont="1" applyFill="1" applyBorder="1" applyAlignment="1">
      <alignment horizontal="center" vertical="center" wrapText="1"/>
    </xf>
  </cellXfs>
  <cellStyles count="4">
    <cellStyle name="Normální" xfId="0" builtinId="0"/>
    <cellStyle name="normální 2" xfId="1"/>
    <cellStyle name="Normální 3" xfId="3"/>
    <cellStyle name="normální_Navrh IR2009 - 21_10_2008" xfId="2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6"/>
  <sheetViews>
    <sheetView topLeftCell="A22" workbookViewId="0">
      <selection activeCell="P34" sqref="P34"/>
    </sheetView>
  </sheetViews>
  <sheetFormatPr defaultRowHeight="12.75" x14ac:dyDescent="0.2"/>
  <cols>
    <col min="1" max="1" width="38" customWidth="1"/>
    <col min="2" max="2" width="13.5703125" customWidth="1"/>
    <col min="3" max="3" width="9.28515625" customWidth="1"/>
    <col min="4" max="4" width="13.5703125" customWidth="1"/>
    <col min="5" max="6" width="10" customWidth="1"/>
    <col min="7" max="7" width="12.140625" customWidth="1"/>
    <col min="8" max="9" width="9.7109375" customWidth="1"/>
    <col min="10" max="10" width="12.140625" customWidth="1"/>
    <col min="11" max="11" width="11.85546875" customWidth="1"/>
    <col min="12" max="12" width="9.42578125" customWidth="1"/>
    <col min="13" max="13" width="12.140625" customWidth="1"/>
    <col min="14" max="16" width="9.7109375" customWidth="1"/>
    <col min="17" max="23" width="9.140625" style="121"/>
    <col min="24" max="35" width="9.140625" style="122"/>
  </cols>
  <sheetData>
    <row r="1" spans="1:35" ht="26.25" customHeight="1" x14ac:dyDescent="0.4">
      <c r="P1" s="120"/>
    </row>
    <row r="2" spans="1:35" s="125" customFormat="1" ht="30" x14ac:dyDescent="0.4">
      <c r="A2" s="663" t="s">
        <v>126</v>
      </c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123"/>
      <c r="R2" s="123"/>
      <c r="S2" s="123"/>
      <c r="T2" s="123"/>
      <c r="U2" s="123"/>
      <c r="V2" s="123"/>
      <c r="W2" s="123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</row>
    <row r="3" spans="1:35" s="125" customFormat="1" ht="23.25" x14ac:dyDescent="0.35">
      <c r="A3" s="663" t="s">
        <v>127</v>
      </c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123"/>
      <c r="R3" s="123"/>
      <c r="S3" s="123"/>
      <c r="T3" s="123"/>
      <c r="U3" s="123"/>
      <c r="V3" s="123"/>
      <c r="W3" s="123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</row>
    <row r="4" spans="1:35" s="125" customFormat="1" ht="23.25" x14ac:dyDescent="0.35">
      <c r="A4" s="358"/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58"/>
      <c r="O4" s="358"/>
      <c r="P4" s="358"/>
      <c r="Q4" s="123"/>
      <c r="R4" s="123"/>
      <c r="S4" s="123"/>
      <c r="T4" s="123"/>
      <c r="U4" s="123"/>
      <c r="V4" s="123"/>
      <c r="W4" s="123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</row>
    <row r="5" spans="1:35" s="125" customFormat="1" ht="9" customHeight="1" x14ac:dyDescent="0.35">
      <c r="A5" s="358"/>
      <c r="B5" s="358"/>
      <c r="C5" s="358"/>
      <c r="D5" s="358"/>
      <c r="E5" s="358"/>
      <c r="F5" s="358"/>
      <c r="G5" s="358"/>
      <c r="H5" s="358"/>
      <c r="I5" s="358"/>
      <c r="J5" s="358"/>
      <c r="K5" s="358"/>
      <c r="L5" s="358"/>
      <c r="M5" s="358"/>
      <c r="N5" s="358"/>
      <c r="O5" s="358"/>
      <c r="P5" s="358"/>
      <c r="Q5" s="123"/>
      <c r="R5" s="123"/>
      <c r="S5" s="123"/>
      <c r="T5" s="123"/>
      <c r="U5" s="123"/>
      <c r="V5" s="123"/>
      <c r="W5" s="123"/>
      <c r="X5" s="124"/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</row>
    <row r="6" spans="1:35" s="125" customFormat="1" ht="12" customHeight="1" x14ac:dyDescent="0.35">
      <c r="A6" s="664"/>
      <c r="B6" s="664"/>
      <c r="C6" s="664"/>
      <c r="D6" s="664"/>
      <c r="E6" s="664"/>
      <c r="F6" s="664"/>
      <c r="G6" s="664"/>
      <c r="H6" s="664"/>
      <c r="I6" s="664"/>
      <c r="J6" s="664"/>
      <c r="K6" s="664"/>
      <c r="L6" s="664"/>
      <c r="M6" s="664"/>
      <c r="N6" s="664"/>
      <c r="O6" s="664"/>
      <c r="P6" s="664"/>
      <c r="Q6" s="123"/>
      <c r="R6" s="123"/>
      <c r="S6" s="123"/>
      <c r="T6" s="123"/>
      <c r="U6" s="123"/>
      <c r="V6" s="123"/>
      <c r="W6" s="123"/>
      <c r="X6" s="124"/>
      <c r="Y6" s="124"/>
      <c r="Z6" s="124"/>
      <c r="AA6" s="124"/>
      <c r="AB6" s="124"/>
      <c r="AC6" s="124"/>
      <c r="AD6" s="124"/>
      <c r="AE6" s="124"/>
      <c r="AF6" s="124"/>
      <c r="AG6" s="124"/>
      <c r="AH6" s="124"/>
      <c r="AI6" s="124"/>
    </row>
    <row r="7" spans="1:35" ht="21" thickBot="1" x14ac:dyDescent="0.35">
      <c r="A7" s="126" t="s">
        <v>70</v>
      </c>
      <c r="B7" s="6" t="s">
        <v>5</v>
      </c>
      <c r="C7" s="6" t="s">
        <v>6</v>
      </c>
      <c r="D7" s="6" t="s">
        <v>7</v>
      </c>
      <c r="E7" s="6" t="s">
        <v>208</v>
      </c>
      <c r="F7" s="6" t="s">
        <v>8</v>
      </c>
      <c r="G7" s="7" t="s">
        <v>9</v>
      </c>
      <c r="H7" s="7" t="s">
        <v>10</v>
      </c>
      <c r="I7" s="7" t="s">
        <v>209</v>
      </c>
      <c r="J7" s="7" t="s">
        <v>11</v>
      </c>
      <c r="K7" s="7" t="s">
        <v>14</v>
      </c>
      <c r="L7" s="7" t="s">
        <v>19</v>
      </c>
      <c r="M7" s="7" t="s">
        <v>210</v>
      </c>
      <c r="N7" s="6" t="s">
        <v>30</v>
      </c>
      <c r="O7" s="6" t="s">
        <v>31</v>
      </c>
      <c r="P7" s="6" t="s">
        <v>32</v>
      </c>
    </row>
    <row r="8" spans="1:35" ht="21.6" customHeight="1" thickBot="1" x14ac:dyDescent="0.25">
      <c r="A8" s="687" t="s">
        <v>71</v>
      </c>
      <c r="B8" s="127" t="s">
        <v>12</v>
      </c>
      <c r="C8" s="665" t="s">
        <v>128</v>
      </c>
      <c r="D8" s="666"/>
      <c r="E8" s="666"/>
      <c r="F8" s="667"/>
      <c r="G8" s="678" t="s">
        <v>136</v>
      </c>
      <c r="H8" s="679"/>
      <c r="I8" s="679"/>
      <c r="J8" s="679"/>
      <c r="K8" s="679"/>
      <c r="L8" s="679"/>
      <c r="M8" s="679"/>
      <c r="N8" s="679"/>
      <c r="O8" s="679"/>
      <c r="P8" s="668" t="s">
        <v>131</v>
      </c>
    </row>
    <row r="9" spans="1:35" ht="15" customHeight="1" x14ac:dyDescent="0.2">
      <c r="A9" s="688"/>
      <c r="B9" s="671" t="s">
        <v>134</v>
      </c>
      <c r="C9" s="673" t="s">
        <v>129</v>
      </c>
      <c r="D9" s="681" t="s">
        <v>20</v>
      </c>
      <c r="E9" s="683" t="s">
        <v>21</v>
      </c>
      <c r="F9" s="685" t="s">
        <v>22</v>
      </c>
      <c r="G9" s="675" t="s">
        <v>117</v>
      </c>
      <c r="H9" s="676"/>
      <c r="I9" s="680"/>
      <c r="J9" s="675" t="s">
        <v>121</v>
      </c>
      <c r="K9" s="676"/>
      <c r="L9" s="677"/>
      <c r="M9" s="676" t="s">
        <v>130</v>
      </c>
      <c r="N9" s="676"/>
      <c r="O9" s="677"/>
      <c r="P9" s="669"/>
    </row>
    <row r="10" spans="1:35" ht="45.75" customHeight="1" thickBot="1" x14ac:dyDescent="0.25">
      <c r="A10" s="689"/>
      <c r="B10" s="672"/>
      <c r="C10" s="674"/>
      <c r="D10" s="682"/>
      <c r="E10" s="684"/>
      <c r="F10" s="686"/>
      <c r="G10" s="194" t="s">
        <v>20</v>
      </c>
      <c r="H10" s="168" t="s">
        <v>28</v>
      </c>
      <c r="I10" s="15" t="s">
        <v>29</v>
      </c>
      <c r="J10" s="197" t="s">
        <v>20</v>
      </c>
      <c r="K10" s="168" t="s">
        <v>28</v>
      </c>
      <c r="L10" s="15" t="s">
        <v>29</v>
      </c>
      <c r="M10" s="197" t="s">
        <v>20</v>
      </c>
      <c r="N10" s="168" t="s">
        <v>28</v>
      </c>
      <c r="O10" s="169" t="s">
        <v>29</v>
      </c>
      <c r="P10" s="670"/>
    </row>
    <row r="11" spans="1:35" s="28" customFormat="1" ht="25.5" customHeight="1" x14ac:dyDescent="0.25">
      <c r="A11" s="249" t="s">
        <v>72</v>
      </c>
      <c r="B11" s="230">
        <f>MOP!L28</f>
        <v>221000</v>
      </c>
      <c r="C11" s="231">
        <f>MOP!M28</f>
        <v>0</v>
      </c>
      <c r="D11" s="232">
        <f>MOP!N28</f>
        <v>120500</v>
      </c>
      <c r="E11" s="233">
        <f>MOP!O28</f>
        <v>0</v>
      </c>
      <c r="F11" s="234">
        <f>MOP!P28</f>
        <v>100500</v>
      </c>
      <c r="G11" s="235">
        <f>MOP!Q28</f>
        <v>95500</v>
      </c>
      <c r="H11" s="233">
        <f>MOP!R28</f>
        <v>4000</v>
      </c>
      <c r="I11" s="234">
        <f>MOP!S28</f>
        <v>38500</v>
      </c>
      <c r="J11" s="235">
        <f>MOP!T28</f>
        <v>7500</v>
      </c>
      <c r="K11" s="233">
        <f>MOP!U28</f>
        <v>4000</v>
      </c>
      <c r="L11" s="234">
        <f>MOP!V28</f>
        <v>5500</v>
      </c>
      <c r="M11" s="235">
        <f>MOP!W28</f>
        <v>4000</v>
      </c>
      <c r="N11" s="233">
        <f>MOP!X28</f>
        <v>4000</v>
      </c>
      <c r="O11" s="234">
        <f>MOP!Y28</f>
        <v>2000</v>
      </c>
      <c r="P11" s="236">
        <f>MOP!Z28</f>
        <v>37100</v>
      </c>
      <c r="Q11" s="128"/>
      <c r="R11" s="128"/>
      <c r="S11" s="128"/>
      <c r="T11" s="128"/>
      <c r="U11" s="128"/>
      <c r="V11" s="128"/>
      <c r="W11" s="128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</row>
    <row r="12" spans="1:35" s="29" customFormat="1" ht="25.5" customHeight="1" x14ac:dyDescent="0.25">
      <c r="A12" s="250" t="s">
        <v>73</v>
      </c>
      <c r="B12" s="230">
        <f>SLO!L97</f>
        <v>273196</v>
      </c>
      <c r="C12" s="231">
        <f>SLO!M97</f>
        <v>0</v>
      </c>
      <c r="D12" s="237">
        <f>SLO!N97</f>
        <v>209854</v>
      </c>
      <c r="E12" s="238">
        <f>SLO!O97</f>
        <v>43020</v>
      </c>
      <c r="F12" s="239">
        <f>SLO!P97</f>
        <v>20322</v>
      </c>
      <c r="G12" s="240">
        <f>SLO!Q97</f>
        <v>119598</v>
      </c>
      <c r="H12" s="238">
        <f>SLO!R97</f>
        <v>14000</v>
      </c>
      <c r="I12" s="239">
        <f>SLO!S97</f>
        <v>2400</v>
      </c>
      <c r="J12" s="240">
        <f>SLO!T97</f>
        <v>59113</v>
      </c>
      <c r="K12" s="238">
        <f>SLO!U97</f>
        <v>4000</v>
      </c>
      <c r="L12" s="239">
        <f>SLO!V97</f>
        <v>2400</v>
      </c>
      <c r="M12" s="240">
        <f>SLO!W97</f>
        <v>61625</v>
      </c>
      <c r="N12" s="357">
        <f>SLO!X97</f>
        <v>4000</v>
      </c>
      <c r="O12" s="239">
        <f>SLO!Y97</f>
        <v>2400</v>
      </c>
      <c r="P12" s="230">
        <f>SLO!Z97</f>
        <v>10595</v>
      </c>
      <c r="Q12" s="128"/>
      <c r="R12" s="128"/>
      <c r="S12" s="128"/>
      <c r="T12" s="128"/>
      <c r="U12" s="128"/>
      <c r="V12" s="128"/>
      <c r="W12" s="128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</row>
    <row r="13" spans="1:35" s="29" customFormat="1" ht="25.5" customHeight="1" x14ac:dyDescent="0.25">
      <c r="A13" s="250" t="s">
        <v>74</v>
      </c>
      <c r="B13" s="230">
        <f>OJI!L155</f>
        <v>543131</v>
      </c>
      <c r="C13" s="231">
        <f>OJI!M155</f>
        <v>0</v>
      </c>
      <c r="D13" s="237">
        <f>OJI!N155</f>
        <v>543131</v>
      </c>
      <c r="E13" s="238">
        <f>OJI!O155</f>
        <v>0</v>
      </c>
      <c r="F13" s="239">
        <f>OJI!P155</f>
        <v>0</v>
      </c>
      <c r="G13" s="240">
        <f>OJI!Q155</f>
        <v>501300</v>
      </c>
      <c r="H13" s="238">
        <f>OJI!R155</f>
        <v>0</v>
      </c>
      <c r="I13" s="239">
        <f>OJI!S155</f>
        <v>0</v>
      </c>
      <c r="J13" s="240">
        <f>OJI!T155</f>
        <v>323850</v>
      </c>
      <c r="K13" s="238">
        <f>OJI!U155</f>
        <v>0</v>
      </c>
      <c r="L13" s="239">
        <f>OJI!V155</f>
        <v>0</v>
      </c>
      <c r="M13" s="240">
        <f>OJI!W155</f>
        <v>107000</v>
      </c>
      <c r="N13" s="357">
        <f>OJI!X155</f>
        <v>0</v>
      </c>
      <c r="O13" s="239">
        <f>OJI!Y155</f>
        <v>0</v>
      </c>
      <c r="P13" s="230">
        <f>OJI!Z155</f>
        <v>0</v>
      </c>
      <c r="Q13" s="128"/>
      <c r="R13" s="128"/>
      <c r="S13" s="128"/>
      <c r="T13" s="128"/>
      <c r="U13" s="128"/>
      <c r="V13" s="128"/>
      <c r="W13" s="128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</row>
    <row r="14" spans="1:35" s="29" customFormat="1" ht="25.5" customHeight="1" x14ac:dyDescent="0.25">
      <c r="A14" s="250" t="s">
        <v>75</v>
      </c>
      <c r="B14" s="230">
        <f>POR!L67</f>
        <v>217070</v>
      </c>
      <c r="C14" s="231">
        <f>POR!M67</f>
        <v>0</v>
      </c>
      <c r="D14" s="237">
        <f>POR!N67</f>
        <v>99020</v>
      </c>
      <c r="E14" s="238">
        <f>POR!O67</f>
        <v>27530</v>
      </c>
      <c r="F14" s="239">
        <f>POR!P67</f>
        <v>90520</v>
      </c>
      <c r="G14" s="240">
        <f>POR!Q67</f>
        <v>296030</v>
      </c>
      <c r="H14" s="238">
        <f>POR!R67</f>
        <v>14530</v>
      </c>
      <c r="I14" s="239">
        <f>POR!S67</f>
        <v>121530</v>
      </c>
      <c r="J14" s="240">
        <f>POR!T67</f>
        <v>748810</v>
      </c>
      <c r="K14" s="238">
        <f>POR!U67</f>
        <v>2380</v>
      </c>
      <c r="L14" s="239">
        <f>POR!V67</f>
        <v>68310</v>
      </c>
      <c r="M14" s="240">
        <f>POR!W67</f>
        <v>583060</v>
      </c>
      <c r="N14" s="238">
        <f>POR!X67</f>
        <v>2380</v>
      </c>
      <c r="O14" s="239">
        <f>POR!Y67</f>
        <v>152560</v>
      </c>
      <c r="P14" s="230">
        <f>POR!Z67</f>
        <v>0</v>
      </c>
      <c r="Q14" s="128"/>
      <c r="R14" s="128"/>
      <c r="S14" s="128"/>
      <c r="T14" s="128"/>
      <c r="U14" s="128"/>
      <c r="V14" s="128"/>
      <c r="W14" s="128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</row>
    <row r="15" spans="1:35" s="29" customFormat="1" ht="25.5" customHeight="1" x14ac:dyDescent="0.25">
      <c r="A15" s="250" t="s">
        <v>76</v>
      </c>
      <c r="B15" s="230">
        <f>'NBE,VIT'!L13</f>
        <v>3150</v>
      </c>
      <c r="C15" s="231">
        <f>'NBE,VIT'!M13</f>
        <v>0</v>
      </c>
      <c r="D15" s="237">
        <f>'NBE,VIT'!N13</f>
        <v>2695</v>
      </c>
      <c r="E15" s="238">
        <f>'NBE,VIT'!O13</f>
        <v>0</v>
      </c>
      <c r="F15" s="239">
        <f>'NBE,VIT'!P13</f>
        <v>455</v>
      </c>
      <c r="G15" s="240">
        <f>'NBE,VIT'!Q13</f>
        <v>35090</v>
      </c>
      <c r="H15" s="238">
        <f>'NBE,VIT'!R13</f>
        <v>3128</v>
      </c>
      <c r="I15" s="239">
        <f>'NBE,VIT'!S13</f>
        <v>5400</v>
      </c>
      <c r="J15" s="240">
        <f>'NBE,VIT'!T13</f>
        <v>0</v>
      </c>
      <c r="K15" s="238">
        <f>'NBE,VIT'!U13</f>
        <v>0</v>
      </c>
      <c r="L15" s="239">
        <f>'NBE,VIT'!V13</f>
        <v>0</v>
      </c>
      <c r="M15" s="240">
        <f>'NBE,VIT'!W13</f>
        <v>0</v>
      </c>
      <c r="N15" s="238">
        <f>'NBE,VIT'!X13</f>
        <v>0</v>
      </c>
      <c r="O15" s="239">
        <f>'NBE,VIT'!Y13</f>
        <v>0</v>
      </c>
      <c r="P15" s="230">
        <f>'NBE,VIT'!Z13</f>
        <v>0</v>
      </c>
      <c r="Q15" s="128"/>
      <c r="R15" s="128"/>
      <c r="S15" s="128"/>
      <c r="T15" s="128"/>
      <c r="U15" s="128"/>
      <c r="V15" s="128"/>
      <c r="W15" s="128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</row>
    <row r="16" spans="1:35" s="29" customFormat="1" ht="25.5" customHeight="1" x14ac:dyDescent="0.25">
      <c r="A16" s="250" t="s">
        <v>77</v>
      </c>
      <c r="B16" s="230">
        <f>'NBE,VIT'!L34</f>
        <v>39950</v>
      </c>
      <c r="C16" s="231">
        <f>'NBE,VIT'!M34</f>
        <v>0</v>
      </c>
      <c r="D16" s="237">
        <f>'NBE,VIT'!N34</f>
        <v>36550</v>
      </c>
      <c r="E16" s="238">
        <f>'NBE,VIT'!O34</f>
        <v>0</v>
      </c>
      <c r="F16" s="239">
        <f>'NBE,VIT'!P34</f>
        <v>3400</v>
      </c>
      <c r="G16" s="240">
        <f>'NBE,VIT'!Q34</f>
        <v>37580</v>
      </c>
      <c r="H16" s="238">
        <f>'NBE,VIT'!R34</f>
        <v>0</v>
      </c>
      <c r="I16" s="239">
        <f>'NBE,VIT'!S34</f>
        <v>4500</v>
      </c>
      <c r="J16" s="240">
        <f>'NBE,VIT'!T34</f>
        <v>28150</v>
      </c>
      <c r="K16" s="238">
        <f>'NBE,VIT'!U34</f>
        <v>0</v>
      </c>
      <c r="L16" s="239">
        <f>'NBE,VIT'!V34</f>
        <v>2700</v>
      </c>
      <c r="M16" s="240">
        <f>'NBE,VIT'!W34</f>
        <v>10780</v>
      </c>
      <c r="N16" s="238">
        <f>'NBE,VIT'!X34</f>
        <v>0</v>
      </c>
      <c r="O16" s="239">
        <f>'NBE,VIT'!Y34</f>
        <v>1030</v>
      </c>
      <c r="P16" s="230">
        <f>'NBE,VIT'!Z34</f>
        <v>0</v>
      </c>
      <c r="Q16" s="128"/>
      <c r="R16" s="128"/>
      <c r="S16" s="128"/>
      <c r="T16" s="128"/>
      <c r="U16" s="128"/>
      <c r="V16" s="128"/>
      <c r="W16" s="128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</row>
    <row r="17" spans="1:35" s="29" customFormat="1" ht="25.5" customHeight="1" x14ac:dyDescent="0.25">
      <c r="A17" s="250" t="s">
        <v>78</v>
      </c>
      <c r="B17" s="230">
        <f>'SBE,PUS'!L21</f>
        <v>18250</v>
      </c>
      <c r="C17" s="231">
        <f>'SBE,PUS'!M21</f>
        <v>0</v>
      </c>
      <c r="D17" s="237">
        <f>'SBE,PUS'!N21</f>
        <v>10950</v>
      </c>
      <c r="E17" s="238">
        <f>'SBE,PUS'!O21</f>
        <v>1000</v>
      </c>
      <c r="F17" s="239">
        <f>'SBE,PUS'!P21</f>
        <v>6300</v>
      </c>
      <c r="G17" s="240">
        <f>'SBE,PUS'!Q21</f>
        <v>21500</v>
      </c>
      <c r="H17" s="238">
        <f>'SBE,PUS'!R21</f>
        <v>30000</v>
      </c>
      <c r="I17" s="239">
        <f>'SBE,PUS'!S21</f>
        <v>9500</v>
      </c>
      <c r="J17" s="240">
        <f>'SBE,PUS'!T21</f>
        <v>23000</v>
      </c>
      <c r="K17" s="238">
        <f>'SBE,PUS'!U21</f>
        <v>40000</v>
      </c>
      <c r="L17" s="239">
        <f>'SBE,PUS'!V21</f>
        <v>11000</v>
      </c>
      <c r="M17" s="240">
        <f>'SBE,PUS'!W21</f>
        <v>21000</v>
      </c>
      <c r="N17" s="238">
        <f>'SBE,PUS'!X21</f>
        <v>20000</v>
      </c>
      <c r="O17" s="239">
        <f>'SBE,PUS'!Y21</f>
        <v>10000</v>
      </c>
      <c r="P17" s="230">
        <f>'SBE,PUS'!Z21</f>
        <v>100000</v>
      </c>
      <c r="Q17" s="128"/>
      <c r="R17" s="128"/>
      <c r="S17" s="128"/>
      <c r="T17" s="128"/>
      <c r="U17" s="128"/>
      <c r="V17" s="128"/>
      <c r="W17" s="128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</row>
    <row r="18" spans="1:35" s="129" customFormat="1" ht="25.5" customHeight="1" x14ac:dyDescent="0.25">
      <c r="A18" s="250" t="s">
        <v>79</v>
      </c>
      <c r="B18" s="230">
        <f>'SBE,PUS'!L38</f>
        <v>55500</v>
      </c>
      <c r="C18" s="231">
        <f>'SBE,PUS'!M38</f>
        <v>0</v>
      </c>
      <c r="D18" s="237">
        <f>'SBE,PUS'!N38</f>
        <v>55000</v>
      </c>
      <c r="E18" s="238">
        <f>'SBE,PUS'!O38</f>
        <v>0</v>
      </c>
      <c r="F18" s="239">
        <f>'SBE,PUS'!P38</f>
        <v>500</v>
      </c>
      <c r="G18" s="240">
        <f>'SBE,PUS'!Q38</f>
        <v>8800</v>
      </c>
      <c r="H18" s="238">
        <f>'SBE,PUS'!R38</f>
        <v>0</v>
      </c>
      <c r="I18" s="239">
        <f>'SBE,PUS'!S38</f>
        <v>200</v>
      </c>
      <c r="J18" s="240">
        <f>'SBE,PUS'!T38</f>
        <v>3500</v>
      </c>
      <c r="K18" s="238">
        <f>'SBE,PUS'!U38</f>
        <v>0</v>
      </c>
      <c r="L18" s="239">
        <f>'SBE,PUS'!V38</f>
        <v>0</v>
      </c>
      <c r="M18" s="240">
        <f>'SBE,PUS'!W38</f>
        <v>20000</v>
      </c>
      <c r="N18" s="238">
        <f>'SBE,PUS'!X38</f>
        <v>0</v>
      </c>
      <c r="O18" s="239">
        <f>'SBE,PUS'!Y38</f>
        <v>0</v>
      </c>
      <c r="P18" s="230">
        <f>'SBE,PUS'!Z38</f>
        <v>0</v>
      </c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</row>
    <row r="19" spans="1:35" s="29" customFormat="1" ht="25.5" customHeight="1" x14ac:dyDescent="0.25">
      <c r="A19" s="250" t="s">
        <v>80</v>
      </c>
      <c r="B19" s="230">
        <f>MHH!L62</f>
        <v>238294</v>
      </c>
      <c r="C19" s="231">
        <f>MHH!M62</f>
        <v>0</v>
      </c>
      <c r="D19" s="241">
        <f>MHH!N62</f>
        <v>91700</v>
      </c>
      <c r="E19" s="242">
        <f>MHH!O62</f>
        <v>18800</v>
      </c>
      <c r="F19" s="239">
        <f>MHH!P62</f>
        <v>127794</v>
      </c>
      <c r="G19" s="240">
        <f>MHH!Q62</f>
        <v>52773</v>
      </c>
      <c r="H19" s="242">
        <f>MHH!R62</f>
        <v>18000</v>
      </c>
      <c r="I19" s="239">
        <f>MHH!S62</f>
        <v>123645</v>
      </c>
      <c r="J19" s="240">
        <f>MHH!T62</f>
        <v>12512</v>
      </c>
      <c r="K19" s="242">
        <f>MHH!U62</f>
        <v>8500</v>
      </c>
      <c r="L19" s="239">
        <f>MHH!V62</f>
        <v>99500</v>
      </c>
      <c r="M19" s="240">
        <f>MHH!W62</f>
        <v>7000</v>
      </c>
      <c r="N19" s="242">
        <f>MHH!X62</f>
        <v>0</v>
      </c>
      <c r="O19" s="239">
        <f>MHH!Y62</f>
        <v>72500</v>
      </c>
      <c r="P19" s="230">
        <f>MHH!Z62</f>
        <v>40000</v>
      </c>
      <c r="Q19" s="128"/>
      <c r="R19" s="128"/>
      <c r="S19" s="128"/>
      <c r="T19" s="128"/>
      <c r="U19" s="128"/>
      <c r="V19" s="128"/>
      <c r="W19" s="128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</row>
    <row r="20" spans="1:35" s="29" customFormat="1" ht="25.5" customHeight="1" x14ac:dyDescent="0.25">
      <c r="A20" s="250" t="s">
        <v>81</v>
      </c>
      <c r="B20" s="230">
        <f>'PET,LHO'!L14</f>
        <v>30000</v>
      </c>
      <c r="C20" s="231">
        <f>'PET,LHO'!M14</f>
        <v>0</v>
      </c>
      <c r="D20" s="237">
        <f>'PET,LHO'!N14</f>
        <v>30000</v>
      </c>
      <c r="E20" s="238">
        <f>'PET,LHO'!O14</f>
        <v>0</v>
      </c>
      <c r="F20" s="239">
        <f>'PET,LHO'!P14</f>
        <v>0</v>
      </c>
      <c r="G20" s="240">
        <f>'PET,LHO'!Q14</f>
        <v>22000</v>
      </c>
      <c r="H20" s="238">
        <f>'PET,LHO'!R14</f>
        <v>0</v>
      </c>
      <c r="I20" s="239">
        <f>'PET,LHO'!S14</f>
        <v>1000</v>
      </c>
      <c r="J20" s="240">
        <f>'PET,LHO'!T14</f>
        <v>40000</v>
      </c>
      <c r="K20" s="238">
        <f>'PET,LHO'!U14</f>
        <v>0</v>
      </c>
      <c r="L20" s="239">
        <f>'PET,LHO'!V14</f>
        <v>1000</v>
      </c>
      <c r="M20" s="240">
        <f>'PET,LHO'!W14</f>
        <v>30000</v>
      </c>
      <c r="N20" s="238">
        <f>'PET,LHO'!X14</f>
        <v>0</v>
      </c>
      <c r="O20" s="239">
        <f>'PET,LHO'!Y14</f>
        <v>1000</v>
      </c>
      <c r="P20" s="230">
        <f>'PET,LHO'!Z14</f>
        <v>10000</v>
      </c>
      <c r="Q20" s="128"/>
      <c r="R20" s="128"/>
      <c r="S20" s="128"/>
      <c r="T20" s="128"/>
      <c r="U20" s="128"/>
      <c r="V20" s="128"/>
      <c r="W20" s="128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</row>
    <row r="21" spans="1:35" s="29" customFormat="1" ht="25.5" customHeight="1" x14ac:dyDescent="0.25">
      <c r="A21" s="250" t="s">
        <v>82</v>
      </c>
      <c r="B21" s="230">
        <f>'PET,LHO'!L38</f>
        <v>14390</v>
      </c>
      <c r="C21" s="231">
        <f>'PET,LHO'!M38</f>
        <v>0</v>
      </c>
      <c r="D21" s="237">
        <f>'PET,LHO'!N38</f>
        <v>14390</v>
      </c>
      <c r="E21" s="238">
        <f>'PET,LHO'!O38</f>
        <v>0</v>
      </c>
      <c r="F21" s="239">
        <f>'PET,LHO'!P38</f>
        <v>0</v>
      </c>
      <c r="G21" s="240">
        <f>'PET,LHO'!Q38</f>
        <v>2500</v>
      </c>
      <c r="H21" s="242">
        <f>'PET,LHO'!R38</f>
        <v>0</v>
      </c>
      <c r="I21" s="239">
        <f>'PET,LHO'!S38</f>
        <v>0</v>
      </c>
      <c r="J21" s="240">
        <f>'PET,LHO'!T38</f>
        <v>0</v>
      </c>
      <c r="K21" s="238">
        <f>'PET,LHO'!U38</f>
        <v>0</v>
      </c>
      <c r="L21" s="239">
        <f>'PET,LHO'!V38</f>
        <v>0</v>
      </c>
      <c r="M21" s="240">
        <f>'PET,LHO'!W38</f>
        <v>0</v>
      </c>
      <c r="N21" s="238">
        <f>'PET,LHO'!X38</f>
        <v>0</v>
      </c>
      <c r="O21" s="239">
        <f>'PET,LHO'!Y38</f>
        <v>0</v>
      </c>
      <c r="P21" s="230">
        <f>'PET,LHO'!Z38</f>
        <v>0</v>
      </c>
      <c r="Q21" s="128"/>
      <c r="R21" s="128"/>
      <c r="S21" s="128"/>
      <c r="T21" s="128"/>
      <c r="U21" s="128"/>
      <c r="V21" s="128"/>
      <c r="W21" s="128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</row>
    <row r="22" spans="1:35" s="29" customFormat="1" ht="25.5" customHeight="1" x14ac:dyDescent="0.25">
      <c r="A22" s="250" t="s">
        <v>83</v>
      </c>
      <c r="B22" s="230">
        <f>HOS!L22</f>
        <v>14248</v>
      </c>
      <c r="C22" s="231">
        <f>HOS!M22</f>
        <v>0</v>
      </c>
      <c r="D22" s="237">
        <f>HOS!N22</f>
        <v>14248</v>
      </c>
      <c r="E22" s="238">
        <f>HOS!O22</f>
        <v>0</v>
      </c>
      <c r="F22" s="239">
        <f>HOS!P22</f>
        <v>0</v>
      </c>
      <c r="G22" s="240">
        <f>HOS!Q22</f>
        <v>12528</v>
      </c>
      <c r="H22" s="242">
        <f>HOS!R22</f>
        <v>0</v>
      </c>
      <c r="I22" s="239">
        <f>HOS!S22</f>
        <v>0</v>
      </c>
      <c r="J22" s="240">
        <f>HOS!T22</f>
        <v>26733</v>
      </c>
      <c r="K22" s="238">
        <f>HOS!U22</f>
        <v>0</v>
      </c>
      <c r="L22" s="239">
        <f>HOS!V22</f>
        <v>0</v>
      </c>
      <c r="M22" s="240">
        <f>HOS!W22</f>
        <v>13500</v>
      </c>
      <c r="N22" s="238">
        <f>HOS!X22</f>
        <v>0</v>
      </c>
      <c r="O22" s="239">
        <f>HOS!Y22</f>
        <v>0</v>
      </c>
      <c r="P22" s="230">
        <f>HOS!Z22</f>
        <v>0</v>
      </c>
      <c r="Q22" s="128"/>
      <c r="R22" s="128"/>
      <c r="S22" s="128"/>
      <c r="T22" s="128"/>
      <c r="U22" s="128"/>
      <c r="V22" s="128"/>
      <c r="W22" s="128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</row>
    <row r="23" spans="1:35" s="129" customFormat="1" ht="25.5" customHeight="1" x14ac:dyDescent="0.25">
      <c r="A23" s="250" t="s">
        <v>84</v>
      </c>
      <c r="B23" s="230">
        <f>NVE!L27</f>
        <v>28900</v>
      </c>
      <c r="C23" s="231">
        <f>HOS!M23</f>
        <v>0</v>
      </c>
      <c r="D23" s="237">
        <f>NVE!N27</f>
        <v>10400</v>
      </c>
      <c r="E23" s="238">
        <f>NVE!O27</f>
        <v>18500</v>
      </c>
      <c r="F23" s="238">
        <f>NVE!P27</f>
        <v>0</v>
      </c>
      <c r="G23" s="240">
        <f>NVE!Q27</f>
        <v>16100</v>
      </c>
      <c r="H23" s="238">
        <f>NVE!R27</f>
        <v>13500</v>
      </c>
      <c r="I23" s="238">
        <f>NVE!S27</f>
        <v>0</v>
      </c>
      <c r="J23" s="240">
        <f>NVE!T27</f>
        <v>8000</v>
      </c>
      <c r="K23" s="238">
        <f>NVE!U27</f>
        <v>0</v>
      </c>
      <c r="L23" s="238">
        <f>NVE!V27</f>
        <v>0</v>
      </c>
      <c r="M23" s="240">
        <f>NVE!W27</f>
        <v>59500</v>
      </c>
      <c r="N23" s="238">
        <f>NVE!X27</f>
        <v>0</v>
      </c>
      <c r="O23" s="238">
        <f>NVE!Y27</f>
        <v>0</v>
      </c>
      <c r="P23" s="230">
        <f>NVE!Z27</f>
        <v>0</v>
      </c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  <c r="AF23" s="128"/>
      <c r="AG23" s="128"/>
      <c r="AH23" s="128"/>
      <c r="AI23" s="128"/>
    </row>
    <row r="24" spans="1:35" s="29" customFormat="1" ht="25.5" customHeight="1" x14ac:dyDescent="0.25">
      <c r="A24" s="250" t="s">
        <v>85</v>
      </c>
      <c r="B24" s="230">
        <f>'PRO,MIC'!L15</f>
        <v>30363</v>
      </c>
      <c r="C24" s="231">
        <f>'PRO,MIC'!M15</f>
        <v>0</v>
      </c>
      <c r="D24" s="237">
        <f>'PRO,MIC'!N15</f>
        <v>15895</v>
      </c>
      <c r="E24" s="238">
        <f>'PRO,MIC'!O15</f>
        <v>14468</v>
      </c>
      <c r="F24" s="239">
        <f>'PRO,MIC'!P15</f>
        <v>0</v>
      </c>
      <c r="G24" s="240">
        <f>'PRO,MIC'!Q15</f>
        <v>13106</v>
      </c>
      <c r="H24" s="242">
        <f>'PRO,MIC'!R15</f>
        <v>0</v>
      </c>
      <c r="I24" s="239">
        <f>'PRO,MIC'!S15</f>
        <v>0</v>
      </c>
      <c r="J24" s="240">
        <f>'PRO,MIC'!T15</f>
        <v>0</v>
      </c>
      <c r="K24" s="238">
        <f>'PRO,MIC'!U15</f>
        <v>0</v>
      </c>
      <c r="L24" s="239">
        <f>'PRO,MIC'!V15</f>
        <v>0</v>
      </c>
      <c r="M24" s="240">
        <f>'PRO,MIC'!W15</f>
        <v>0</v>
      </c>
      <c r="N24" s="238">
        <f>'PRO,MIC'!X15</f>
        <v>0</v>
      </c>
      <c r="O24" s="239">
        <f>'PRO,MIC'!Y15</f>
        <v>0</v>
      </c>
      <c r="P24" s="230">
        <f>'PRO,MIC'!Z15</f>
        <v>0</v>
      </c>
      <c r="Q24" s="128"/>
      <c r="R24" s="128"/>
      <c r="S24" s="128"/>
      <c r="T24" s="128"/>
      <c r="U24" s="128"/>
      <c r="V24" s="128"/>
      <c r="W24" s="128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</row>
    <row r="25" spans="1:35" s="29" customFormat="1" ht="25.5" customHeight="1" x14ac:dyDescent="0.25">
      <c r="A25" s="250" t="s">
        <v>86</v>
      </c>
      <c r="B25" s="230">
        <f>'PRO,MIC'!L34</f>
        <v>21985</v>
      </c>
      <c r="C25" s="231">
        <f>'PRO,MIC'!M34</f>
        <v>0</v>
      </c>
      <c r="D25" s="237">
        <f>'PRO,MIC'!N34</f>
        <v>20799</v>
      </c>
      <c r="E25" s="238">
        <f>'PRO,MIC'!O34</f>
        <v>0</v>
      </c>
      <c r="F25" s="239">
        <f>'PRO,MIC'!P34</f>
        <v>1186</v>
      </c>
      <c r="G25" s="240">
        <f>'PRO,MIC'!Q34</f>
        <v>14284</v>
      </c>
      <c r="H25" s="238">
        <f>'PRO,MIC'!R34</f>
        <v>0</v>
      </c>
      <c r="I25" s="239">
        <f>'PRO,MIC'!S34</f>
        <v>1088</v>
      </c>
      <c r="J25" s="240">
        <f>'PRO,MIC'!T34</f>
        <v>1500</v>
      </c>
      <c r="K25" s="238">
        <f>'PRO,MIC'!U34</f>
        <v>0</v>
      </c>
      <c r="L25" s="239">
        <f>'PRO,MIC'!V34</f>
        <v>0</v>
      </c>
      <c r="M25" s="240">
        <f>'PRO,MIC'!W34</f>
        <v>0</v>
      </c>
      <c r="N25" s="238">
        <f>'PRO,MIC'!X34</f>
        <v>0</v>
      </c>
      <c r="O25" s="239">
        <f>'PRO,MIC'!Y34</f>
        <v>0</v>
      </c>
      <c r="P25" s="230">
        <f>'PRO,MIC'!Z34</f>
        <v>0</v>
      </c>
      <c r="Q25" s="128"/>
      <c r="R25" s="128"/>
      <c r="S25" s="128"/>
      <c r="T25" s="128"/>
      <c r="U25" s="128"/>
      <c r="V25" s="128"/>
      <c r="W25" s="128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</row>
    <row r="26" spans="1:35" s="29" customFormat="1" ht="25.5" customHeight="1" x14ac:dyDescent="0.25">
      <c r="A26" s="250" t="s">
        <v>87</v>
      </c>
      <c r="B26" s="230">
        <f>RAB!L39</f>
        <v>104400</v>
      </c>
      <c r="C26" s="231">
        <f>RAB!M39</f>
        <v>0</v>
      </c>
      <c r="D26" s="237">
        <f>RAB!N39</f>
        <v>53211</v>
      </c>
      <c r="E26" s="238">
        <f>RAB!O39</f>
        <v>39460</v>
      </c>
      <c r="F26" s="239">
        <f>RAB!P39</f>
        <v>11729</v>
      </c>
      <c r="G26" s="240">
        <f>RAB!Q39</f>
        <v>34300</v>
      </c>
      <c r="H26" s="238">
        <f>RAB!R39</f>
        <v>64700</v>
      </c>
      <c r="I26" s="239">
        <f>RAB!S39</f>
        <v>11500</v>
      </c>
      <c r="J26" s="240">
        <f>RAB!T39</f>
        <v>9500</v>
      </c>
      <c r="K26" s="238">
        <f>RAB!U39</f>
        <v>4400</v>
      </c>
      <c r="L26" s="239">
        <f>RAB!V39</f>
        <v>5000</v>
      </c>
      <c r="M26" s="240">
        <f>RAB!W39</f>
        <v>4000</v>
      </c>
      <c r="N26" s="238">
        <f>RAB!X39</f>
        <v>0</v>
      </c>
      <c r="O26" s="239">
        <f>RAB!Y39</f>
        <v>2700</v>
      </c>
      <c r="P26" s="230">
        <f>RAB!Z39</f>
        <v>0</v>
      </c>
      <c r="Q26" s="128"/>
      <c r="R26" s="128"/>
      <c r="S26" s="128"/>
      <c r="T26" s="128"/>
      <c r="U26" s="128"/>
      <c r="V26" s="128"/>
      <c r="W26" s="128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</row>
    <row r="27" spans="1:35" s="29" customFormat="1" ht="25.5" customHeight="1" x14ac:dyDescent="0.25">
      <c r="A27" s="250" t="s">
        <v>88</v>
      </c>
      <c r="B27" s="230">
        <f>'KPO,MAR'!L13</f>
        <v>9590</v>
      </c>
      <c r="C27" s="231">
        <f>'KPO,MAR'!M13</f>
        <v>0</v>
      </c>
      <c r="D27" s="237">
        <f>'KPO,MAR'!N13</f>
        <v>3140</v>
      </c>
      <c r="E27" s="238">
        <f>'KPO,MAR'!O13</f>
        <v>5250</v>
      </c>
      <c r="F27" s="239">
        <f>'KPO,MAR'!P13</f>
        <v>1200</v>
      </c>
      <c r="G27" s="240">
        <f>'KPO,MAR'!Q13</f>
        <v>2300</v>
      </c>
      <c r="H27" s="238">
        <f>'KPO,MAR'!R13</f>
        <v>0</v>
      </c>
      <c r="I27" s="239">
        <f>'KPO,MAR'!S13</f>
        <v>1400</v>
      </c>
      <c r="J27" s="240">
        <f>'KPO,MAR'!T13</f>
        <v>8600</v>
      </c>
      <c r="K27" s="238">
        <f>'KPO,MAR'!U13</f>
        <v>16700</v>
      </c>
      <c r="L27" s="239">
        <f>'KPO,MAR'!V13</f>
        <v>1200</v>
      </c>
      <c r="M27" s="240">
        <f>'KPO,MAR'!W13</f>
        <v>500</v>
      </c>
      <c r="N27" s="238">
        <f>'KPO,MAR'!X13</f>
        <v>0</v>
      </c>
      <c r="O27" s="239">
        <f>'KPO,MAR'!Y13</f>
        <v>1200</v>
      </c>
      <c r="P27" s="230">
        <f>'KPO,MAR'!Z13</f>
        <v>21800</v>
      </c>
      <c r="Q27" s="128"/>
      <c r="R27" s="128"/>
      <c r="S27" s="128"/>
      <c r="T27" s="128"/>
      <c r="U27" s="128"/>
      <c r="V27" s="128"/>
      <c r="W27" s="128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</row>
    <row r="28" spans="1:35" s="29" customFormat="1" ht="25.5" customHeight="1" x14ac:dyDescent="0.25">
      <c r="A28" s="250" t="s">
        <v>89</v>
      </c>
      <c r="B28" s="230">
        <f>'KPO,MAR'!L23</f>
        <v>470</v>
      </c>
      <c r="C28" s="231">
        <f>'KPO,MAR'!M23</f>
        <v>0</v>
      </c>
      <c r="D28" s="237">
        <f>'KPO,MAR'!N23</f>
        <v>420</v>
      </c>
      <c r="E28" s="238">
        <f>'KPO,MAR'!O23</f>
        <v>0</v>
      </c>
      <c r="F28" s="239">
        <f>'KPO,MAR'!P23</f>
        <v>50</v>
      </c>
      <c r="G28" s="240">
        <f>'KPO,MAR'!Q23</f>
        <v>0</v>
      </c>
      <c r="H28" s="238">
        <f>'KPO,MAR'!R23</f>
        <v>0</v>
      </c>
      <c r="I28" s="239">
        <f>'KPO,MAR'!S23</f>
        <v>0</v>
      </c>
      <c r="J28" s="240">
        <f>'KPO,MAR'!T23</f>
        <v>0</v>
      </c>
      <c r="K28" s="238">
        <f>'KPO,MAR'!U23</f>
        <v>0</v>
      </c>
      <c r="L28" s="239">
        <f>'KPO,MAR'!V23</f>
        <v>0</v>
      </c>
      <c r="M28" s="240">
        <f>'KPO,MAR'!W23</f>
        <v>0</v>
      </c>
      <c r="N28" s="238">
        <f>'KPO,MAR'!X23</f>
        <v>0</v>
      </c>
      <c r="O28" s="239">
        <f>'KPO,MAR'!Y23</f>
        <v>0</v>
      </c>
      <c r="P28" s="230">
        <f>'KPO,MAR'!Z23</f>
        <v>0</v>
      </c>
      <c r="Q28" s="128"/>
      <c r="R28" s="128"/>
      <c r="S28" s="128"/>
      <c r="T28" s="128"/>
      <c r="U28" s="128"/>
      <c r="V28" s="128"/>
      <c r="W28" s="128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</row>
    <row r="29" spans="1:35" s="29" customFormat="1" ht="25.5" customHeight="1" x14ac:dyDescent="0.25">
      <c r="A29" s="250" t="s">
        <v>90</v>
      </c>
      <c r="B29" s="230">
        <f>'POL,HRA'!L15</f>
        <v>38810</v>
      </c>
      <c r="C29" s="231">
        <f>'POL,HRA'!M15</f>
        <v>0</v>
      </c>
      <c r="D29" s="237">
        <f>'POL,HRA'!N15</f>
        <v>18483</v>
      </c>
      <c r="E29" s="238">
        <f>'POL,HRA'!O15</f>
        <v>14033</v>
      </c>
      <c r="F29" s="239">
        <f>'POL,HRA'!P15</f>
        <v>6294</v>
      </c>
      <c r="G29" s="240">
        <f>'POL,HRA'!Q15</f>
        <v>3959</v>
      </c>
      <c r="H29" s="238">
        <f>'POL,HRA'!R15</f>
        <v>32653</v>
      </c>
      <c r="I29" s="239">
        <f>'POL,HRA'!S15</f>
        <v>3609</v>
      </c>
      <c r="J29" s="240">
        <f>'POL,HRA'!T15</f>
        <v>0</v>
      </c>
      <c r="K29" s="238">
        <f>'POL,HRA'!U15</f>
        <v>0</v>
      </c>
      <c r="L29" s="239">
        <f>'POL,HRA'!V15</f>
        <v>0</v>
      </c>
      <c r="M29" s="240">
        <f>'POL,HRA'!W15</f>
        <v>0</v>
      </c>
      <c r="N29" s="238">
        <f>'POL,HRA'!X15</f>
        <v>0</v>
      </c>
      <c r="O29" s="239">
        <f>'POL,HRA'!Y15</f>
        <v>0</v>
      </c>
      <c r="P29" s="230">
        <f>'POL,HRA'!Z15</f>
        <v>0</v>
      </c>
      <c r="Q29" s="128"/>
      <c r="R29" s="128"/>
      <c r="S29" s="128"/>
      <c r="T29" s="128"/>
      <c r="U29" s="128"/>
      <c r="V29" s="128"/>
      <c r="W29" s="128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</row>
    <row r="30" spans="1:35" s="29" customFormat="1" ht="25.5" customHeight="1" x14ac:dyDescent="0.25">
      <c r="A30" s="250" t="s">
        <v>91</v>
      </c>
      <c r="B30" s="230">
        <f>'POL,HRA'!L29</f>
        <v>37500</v>
      </c>
      <c r="C30" s="231">
        <f>'POL,HRA'!M29</f>
        <v>0</v>
      </c>
      <c r="D30" s="237">
        <f>'POL,HRA'!N29</f>
        <v>10500</v>
      </c>
      <c r="E30" s="238">
        <f>'POL,HRA'!O29</f>
        <v>24000</v>
      </c>
      <c r="F30" s="239">
        <f>'POL,HRA'!P29</f>
        <v>3000</v>
      </c>
      <c r="G30" s="240">
        <f>'POL,HRA'!Q29</f>
        <v>3000</v>
      </c>
      <c r="H30" s="238">
        <f>'POL,HRA'!R29</f>
        <v>0</v>
      </c>
      <c r="I30" s="239">
        <f>'POL,HRA'!S29</f>
        <v>3000</v>
      </c>
      <c r="J30" s="240">
        <f>'POL,HRA'!T29</f>
        <v>17000</v>
      </c>
      <c r="K30" s="242">
        <f>'POL,HRA'!U29</f>
        <v>0</v>
      </c>
      <c r="L30" s="239">
        <f>'POL,HRA'!V29</f>
        <v>4000</v>
      </c>
      <c r="M30" s="240">
        <f>'POL,HRA'!W29</f>
        <v>23000</v>
      </c>
      <c r="N30" s="238">
        <f>'POL,HRA'!X29</f>
        <v>0</v>
      </c>
      <c r="O30" s="239">
        <f>'POL,HRA'!Y29</f>
        <v>8000</v>
      </c>
      <c r="P30" s="230">
        <f>'POL,HRA'!Z29</f>
        <v>0</v>
      </c>
      <c r="Q30" s="128"/>
      <c r="R30" s="128"/>
      <c r="S30" s="128"/>
      <c r="T30" s="128"/>
      <c r="U30" s="128"/>
      <c r="V30" s="128"/>
      <c r="W30" s="128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</row>
    <row r="31" spans="1:35" s="29" customFormat="1" ht="25.5" customHeight="1" x14ac:dyDescent="0.25">
      <c r="A31" s="250" t="s">
        <v>92</v>
      </c>
      <c r="B31" s="230">
        <f>SVI!L33</f>
        <v>33250</v>
      </c>
      <c r="C31" s="231">
        <f>SVI!M33</f>
        <v>0</v>
      </c>
      <c r="D31" s="237">
        <f>SVI!N33</f>
        <v>28250</v>
      </c>
      <c r="E31" s="238">
        <f>SVI!O33</f>
        <v>0</v>
      </c>
      <c r="F31" s="239">
        <f>SVI!P33</f>
        <v>5000</v>
      </c>
      <c r="G31" s="240">
        <f>SVI!Q33</f>
        <v>18500</v>
      </c>
      <c r="H31" s="238">
        <f>SVI!R33</f>
        <v>1600</v>
      </c>
      <c r="I31" s="239">
        <f>SVI!S33</f>
        <v>6400</v>
      </c>
      <c r="J31" s="240">
        <f>SVI!T33</f>
        <v>27200</v>
      </c>
      <c r="K31" s="242">
        <f>SVI!U33</f>
        <v>0</v>
      </c>
      <c r="L31" s="239">
        <f>SVI!V33</f>
        <v>0</v>
      </c>
      <c r="M31" s="240">
        <f>SVI!W33</f>
        <v>35500</v>
      </c>
      <c r="N31" s="238">
        <f>SVI!X33</f>
        <v>0</v>
      </c>
      <c r="O31" s="239">
        <f>SVI!Y33</f>
        <v>0</v>
      </c>
      <c r="P31" s="230">
        <f>SVI!Z33</f>
        <v>0</v>
      </c>
      <c r="Q31" s="128"/>
      <c r="R31" s="128"/>
      <c r="S31" s="128"/>
      <c r="T31" s="128"/>
      <c r="U31" s="128"/>
      <c r="V31" s="128"/>
      <c r="W31" s="128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</row>
    <row r="32" spans="1:35" s="29" customFormat="1" ht="25.5" customHeight="1" x14ac:dyDescent="0.25">
      <c r="A32" s="250" t="s">
        <v>93</v>
      </c>
      <c r="B32" s="230">
        <f>'TRE,PLE'!L16</f>
        <v>5000</v>
      </c>
      <c r="C32" s="231">
        <f>'TRE,PLE'!M16</f>
        <v>0</v>
      </c>
      <c r="D32" s="237">
        <f>'TRE,PLE'!N16</f>
        <v>2500</v>
      </c>
      <c r="E32" s="238">
        <f>'TRE,PLE'!O16</f>
        <v>0</v>
      </c>
      <c r="F32" s="239">
        <f>'TRE,PLE'!P16</f>
        <v>2500</v>
      </c>
      <c r="G32" s="240">
        <f>'TRE,PLE'!Q16</f>
        <v>1800</v>
      </c>
      <c r="H32" s="238">
        <f>'TRE,PLE'!R16</f>
        <v>0</v>
      </c>
      <c r="I32" s="239">
        <f>'TRE,PLE'!S16</f>
        <v>1800</v>
      </c>
      <c r="J32" s="240">
        <f>'TRE,PLE'!T16</f>
        <v>10700</v>
      </c>
      <c r="K32" s="242">
        <f>'TRE,PLE'!U16</f>
        <v>15000</v>
      </c>
      <c r="L32" s="239">
        <f>'TRE,PLE'!V16</f>
        <v>5700</v>
      </c>
      <c r="M32" s="240">
        <f>'TRE,PLE'!W16</f>
        <v>10000</v>
      </c>
      <c r="N32" s="238">
        <f>'TRE,PLE'!X16</f>
        <v>10000</v>
      </c>
      <c r="O32" s="239">
        <f>'TRE,PLE'!Y16</f>
        <v>0</v>
      </c>
      <c r="P32" s="230">
        <f>'TRE,PLE'!Z16</f>
        <v>0</v>
      </c>
      <c r="Q32" s="128"/>
      <c r="R32" s="128"/>
      <c r="S32" s="128"/>
      <c r="T32" s="128"/>
      <c r="U32" s="128"/>
      <c r="V32" s="128"/>
      <c r="W32" s="128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</row>
    <row r="33" spans="1:35" s="29" customFormat="1" ht="25.5" customHeight="1" thickBot="1" x14ac:dyDescent="0.3">
      <c r="A33" s="251" t="s">
        <v>94</v>
      </c>
      <c r="B33" s="230">
        <f>'TRE,PLE'!L33</f>
        <v>19400</v>
      </c>
      <c r="C33" s="231">
        <f>'TRE,PLE'!M33</f>
        <v>0</v>
      </c>
      <c r="D33" s="243">
        <f>'TRE,PLE'!N33</f>
        <v>19300</v>
      </c>
      <c r="E33" s="244">
        <f>'TRE,PLE'!O33</f>
        <v>0</v>
      </c>
      <c r="F33" s="245">
        <f>'TRE,PLE'!P33</f>
        <v>100</v>
      </c>
      <c r="G33" s="240">
        <f>'TRE,PLE'!Q33</f>
        <v>26600</v>
      </c>
      <c r="H33" s="244">
        <f>'TRE,PLE'!R33</f>
        <v>0</v>
      </c>
      <c r="I33" s="245">
        <f>'TRE,PLE'!S33</f>
        <v>100</v>
      </c>
      <c r="J33" s="246">
        <f>'TRE,PLE'!T33</f>
        <v>16000</v>
      </c>
      <c r="K33" s="247">
        <f>'TRE,PLE'!U33</f>
        <v>0</v>
      </c>
      <c r="L33" s="245">
        <f>'TRE,PLE'!V33</f>
        <v>0</v>
      </c>
      <c r="M33" s="246">
        <f>'TRE,PLE'!W33</f>
        <v>4300</v>
      </c>
      <c r="N33" s="244">
        <f>'TRE,PLE'!X33</f>
        <v>0</v>
      </c>
      <c r="O33" s="245">
        <f>'TRE,PLE'!Y33</f>
        <v>0</v>
      </c>
      <c r="P33" s="248">
        <f>'TRE,PLE'!Z33</f>
        <v>0</v>
      </c>
      <c r="Q33" s="128"/>
      <c r="R33" s="128"/>
      <c r="S33" s="128"/>
      <c r="T33" s="128"/>
      <c r="U33" s="128"/>
      <c r="V33" s="128"/>
      <c r="W33" s="128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</row>
    <row r="34" spans="1:35" s="92" customFormat="1" ht="34.5" customHeight="1" thickBot="1" x14ac:dyDescent="0.3">
      <c r="A34" s="147" t="s">
        <v>100</v>
      </c>
      <c r="B34" s="148">
        <f t="shared" ref="B34:M34" si="0">SUM(B11:B33)</f>
        <v>1997847</v>
      </c>
      <c r="C34" s="205">
        <f t="shared" si="0"/>
        <v>0</v>
      </c>
      <c r="D34" s="206">
        <f t="shared" si="0"/>
        <v>1410936</v>
      </c>
      <c r="E34" s="149">
        <f t="shared" si="0"/>
        <v>206061</v>
      </c>
      <c r="F34" s="150">
        <f t="shared" si="0"/>
        <v>380850</v>
      </c>
      <c r="G34" s="207">
        <f t="shared" si="0"/>
        <v>1339148</v>
      </c>
      <c r="H34" s="151">
        <f t="shared" ref="H34:L34" si="1">SUM(H11:H33)</f>
        <v>196111</v>
      </c>
      <c r="I34" s="151">
        <f t="shared" si="1"/>
        <v>335572</v>
      </c>
      <c r="J34" s="207">
        <f t="shared" si="1"/>
        <v>1371668</v>
      </c>
      <c r="K34" s="151">
        <f t="shared" si="1"/>
        <v>94980</v>
      </c>
      <c r="L34" s="152">
        <f t="shared" si="1"/>
        <v>206310</v>
      </c>
      <c r="M34" s="207">
        <f t="shared" si="0"/>
        <v>994765</v>
      </c>
      <c r="N34" s="151">
        <f>SUM(N11:N33)</f>
        <v>40380</v>
      </c>
      <c r="O34" s="152">
        <f>SUM(O11:O33)</f>
        <v>253390</v>
      </c>
      <c r="P34" s="229">
        <f>SUM(P11:P33)</f>
        <v>219495</v>
      </c>
      <c r="Q34" s="153"/>
      <c r="R34" s="153"/>
      <c r="S34" s="153"/>
      <c r="T34" s="153"/>
      <c r="U34" s="153"/>
      <c r="V34" s="153"/>
      <c r="W34" s="153"/>
      <c r="X34" s="144"/>
      <c r="Y34" s="144"/>
      <c r="Z34" s="144"/>
      <c r="AA34" s="144"/>
      <c r="AB34" s="144"/>
      <c r="AC34" s="144"/>
      <c r="AD34" s="144"/>
      <c r="AE34" s="144"/>
      <c r="AF34" s="144"/>
      <c r="AG34" s="144"/>
      <c r="AH34" s="144"/>
      <c r="AI34" s="144"/>
    </row>
    <row r="35" spans="1:35" s="3" customFormat="1" ht="20.25" customHeight="1" x14ac:dyDescent="0.25">
      <c r="A35" s="130"/>
      <c r="B35" s="131"/>
      <c r="C35" s="131"/>
      <c r="D35" s="131"/>
      <c r="E35" s="131"/>
      <c r="F35" s="131"/>
      <c r="G35" s="131"/>
      <c r="H35" s="145"/>
      <c r="I35" s="145"/>
      <c r="J35" s="131"/>
      <c r="K35" s="145"/>
      <c r="L35" s="145"/>
      <c r="M35" s="131"/>
      <c r="N35" s="131"/>
      <c r="O35" s="131"/>
      <c r="P35" s="131"/>
      <c r="Q35" s="132"/>
      <c r="R35" s="132"/>
      <c r="S35" s="132"/>
      <c r="T35" s="132"/>
      <c r="U35" s="132"/>
      <c r="V35" s="132"/>
      <c r="W35" s="132"/>
      <c r="X35" s="133"/>
      <c r="Y35" s="133"/>
      <c r="Z35" s="133"/>
      <c r="AA35" s="133"/>
      <c r="AB35" s="133"/>
      <c r="AC35" s="133"/>
      <c r="AD35" s="133"/>
      <c r="AE35" s="133"/>
      <c r="AF35" s="133"/>
      <c r="AG35" s="133"/>
      <c r="AH35" s="133"/>
      <c r="AI35" s="133"/>
    </row>
    <row r="36" spans="1:35" s="3" customFormat="1" ht="18" customHeight="1" x14ac:dyDescent="0.25">
      <c r="A36" s="130"/>
      <c r="K36" s="146"/>
      <c r="L36" s="146"/>
      <c r="P36" s="134" t="s">
        <v>99</v>
      </c>
      <c r="Q36" s="132"/>
      <c r="R36" s="132"/>
      <c r="S36" s="132"/>
      <c r="T36" s="132"/>
      <c r="U36" s="132"/>
      <c r="V36" s="132"/>
      <c r="W36" s="132"/>
      <c r="X36" s="133"/>
      <c r="Y36" s="133"/>
      <c r="Z36" s="133"/>
      <c r="AA36" s="133"/>
      <c r="AB36" s="133"/>
      <c r="AC36" s="133"/>
      <c r="AD36" s="133"/>
      <c r="AE36" s="133"/>
      <c r="AF36" s="133"/>
      <c r="AG36" s="133"/>
      <c r="AH36" s="133"/>
      <c r="AI36" s="133"/>
    </row>
  </sheetData>
  <mergeCells count="15">
    <mergeCell ref="A2:P2"/>
    <mergeCell ref="A3:P3"/>
    <mergeCell ref="A6:P6"/>
    <mergeCell ref="C8:F8"/>
    <mergeCell ref="P8:P10"/>
    <mergeCell ref="B9:B10"/>
    <mergeCell ref="C9:C10"/>
    <mergeCell ref="J9:L9"/>
    <mergeCell ref="M9:O9"/>
    <mergeCell ref="G8:O8"/>
    <mergeCell ref="G9:I9"/>
    <mergeCell ref="D9:D10"/>
    <mergeCell ref="E9:E10"/>
    <mergeCell ref="F9:F10"/>
    <mergeCell ref="A8:A10"/>
  </mergeCells>
  <phoneticPr fontId="0" type="noConversion"/>
  <pageMargins left="1.4566929133858268" right="0" top="0.59055118110236227" bottom="0.19685039370078741" header="0.78740157480314965" footer="0.19685039370078741"/>
  <pageSetup paperSize="9" scale="6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3"/>
  <sheetViews>
    <sheetView zoomScale="75" zoomScaleNormal="75" workbookViewId="0">
      <selection activeCell="K18" sqref="K18"/>
    </sheetView>
  </sheetViews>
  <sheetFormatPr defaultRowHeight="12.75" x14ac:dyDescent="0.2"/>
  <cols>
    <col min="1" max="3" width="6.7109375" customWidth="1"/>
    <col min="4" max="4" width="46.7109375" customWidth="1"/>
    <col min="5" max="6" width="4.28515625" customWidth="1"/>
    <col min="7" max="8" width="4.85546875" customWidth="1"/>
    <col min="9" max="9" width="13.5703125" customWidth="1"/>
    <col min="10" max="26" width="10.7109375" customWidth="1"/>
  </cols>
  <sheetData>
    <row r="1" spans="1:42" ht="15.75" customHeight="1" x14ac:dyDescent="0.25">
      <c r="Z1" s="65" t="s">
        <v>107</v>
      </c>
    </row>
    <row r="2" spans="1:42" ht="24.75" customHeight="1" x14ac:dyDescent="0.25">
      <c r="A2" s="5"/>
      <c r="D2" s="63" t="s">
        <v>44</v>
      </c>
      <c r="E2" s="64" t="s">
        <v>54</v>
      </c>
      <c r="F2" s="65"/>
      <c r="G2" s="65"/>
      <c r="H2" s="65"/>
      <c r="I2" s="65"/>
      <c r="J2" s="65"/>
      <c r="K2" s="65"/>
      <c r="L2" s="65"/>
      <c r="M2" s="14"/>
      <c r="N2" s="14"/>
      <c r="O2" s="14"/>
      <c r="P2" s="1"/>
      <c r="Z2" s="4" t="s">
        <v>26</v>
      </c>
    </row>
    <row r="3" spans="1:42" ht="15" customHeight="1" thickBot="1" x14ac:dyDescent="0.25">
      <c r="A3" s="692" t="s">
        <v>118</v>
      </c>
      <c r="B3" s="693"/>
      <c r="C3" s="694"/>
      <c r="I3" s="6" t="s">
        <v>2</v>
      </c>
      <c r="J3" s="6" t="s">
        <v>3</v>
      </c>
      <c r="K3" s="6" t="s">
        <v>4</v>
      </c>
      <c r="L3" s="6" t="s">
        <v>5</v>
      </c>
      <c r="M3" s="6" t="s">
        <v>6</v>
      </c>
      <c r="N3" s="6" t="s">
        <v>7</v>
      </c>
      <c r="O3" s="7" t="s">
        <v>208</v>
      </c>
      <c r="P3" s="7" t="s">
        <v>8</v>
      </c>
      <c r="Q3" s="7" t="s">
        <v>9</v>
      </c>
      <c r="R3" s="7" t="s">
        <v>10</v>
      </c>
      <c r="S3" s="7" t="s">
        <v>209</v>
      </c>
      <c r="T3" s="7" t="s">
        <v>11</v>
      </c>
      <c r="U3" s="7" t="s">
        <v>14</v>
      </c>
      <c r="V3" s="7" t="s">
        <v>19</v>
      </c>
      <c r="W3" s="7" t="s">
        <v>210</v>
      </c>
      <c r="X3" s="6" t="s">
        <v>30</v>
      </c>
      <c r="Y3" s="6" t="s">
        <v>31</v>
      </c>
      <c r="Z3" s="6" t="s">
        <v>32</v>
      </c>
    </row>
    <row r="4" spans="1:42" ht="15.75" customHeight="1" thickBot="1" x14ac:dyDescent="0.25">
      <c r="A4" s="695"/>
      <c r="B4" s="696"/>
      <c r="C4" s="697"/>
      <c r="D4" s="711" t="s">
        <v>0</v>
      </c>
      <c r="E4" s="729" t="s">
        <v>34</v>
      </c>
      <c r="F4" s="732" t="s">
        <v>35</v>
      </c>
      <c r="G4" s="735" t="s">
        <v>36</v>
      </c>
      <c r="H4" s="736"/>
      <c r="I4" s="708" t="s">
        <v>27</v>
      </c>
      <c r="J4" s="27" t="s">
        <v>33</v>
      </c>
      <c r="K4" s="27" t="s">
        <v>13</v>
      </c>
      <c r="L4" s="390" t="s">
        <v>12</v>
      </c>
      <c r="M4" s="716" t="s">
        <v>128</v>
      </c>
      <c r="N4" s="717"/>
      <c r="O4" s="717"/>
      <c r="P4" s="718"/>
      <c r="Q4" s="678" t="s">
        <v>136</v>
      </c>
      <c r="R4" s="679"/>
      <c r="S4" s="679"/>
      <c r="T4" s="679"/>
      <c r="U4" s="679"/>
      <c r="V4" s="679"/>
      <c r="W4" s="679"/>
      <c r="X4" s="679"/>
      <c r="Y4" s="679"/>
      <c r="Z4" s="668" t="s">
        <v>135</v>
      </c>
    </row>
    <row r="5" spans="1:42" ht="15.75" customHeight="1" x14ac:dyDescent="0.2">
      <c r="A5" s="698" t="s">
        <v>39</v>
      </c>
      <c r="B5" s="700" t="s">
        <v>40</v>
      </c>
      <c r="C5" s="702" t="s">
        <v>41</v>
      </c>
      <c r="D5" s="712"/>
      <c r="E5" s="730"/>
      <c r="F5" s="733"/>
      <c r="G5" s="737" t="s">
        <v>37</v>
      </c>
      <c r="H5" s="714" t="s">
        <v>38</v>
      </c>
      <c r="I5" s="709"/>
      <c r="J5" s="704" t="s">
        <v>132</v>
      </c>
      <c r="K5" s="704" t="s">
        <v>133</v>
      </c>
      <c r="L5" s="727" t="s">
        <v>134</v>
      </c>
      <c r="M5" s="719" t="s">
        <v>129</v>
      </c>
      <c r="N5" s="721" t="s">
        <v>43</v>
      </c>
      <c r="O5" s="683" t="s">
        <v>21</v>
      </c>
      <c r="P5" s="685" t="s">
        <v>22</v>
      </c>
      <c r="Q5" s="675" t="s">
        <v>117</v>
      </c>
      <c r="R5" s="676"/>
      <c r="S5" s="680"/>
      <c r="T5" s="675" t="s">
        <v>121</v>
      </c>
      <c r="U5" s="676"/>
      <c r="V5" s="677"/>
      <c r="W5" s="676" t="s">
        <v>130</v>
      </c>
      <c r="X5" s="676"/>
      <c r="Y5" s="726"/>
      <c r="Z5" s="706"/>
    </row>
    <row r="6" spans="1:42" ht="39" customHeight="1" thickBot="1" x14ac:dyDescent="0.25">
      <c r="A6" s="699"/>
      <c r="B6" s="701"/>
      <c r="C6" s="703"/>
      <c r="D6" s="713"/>
      <c r="E6" s="730"/>
      <c r="F6" s="733"/>
      <c r="G6" s="744"/>
      <c r="H6" s="743"/>
      <c r="I6" s="710"/>
      <c r="J6" s="705"/>
      <c r="K6" s="705"/>
      <c r="L6" s="728"/>
      <c r="M6" s="720"/>
      <c r="N6" s="722"/>
      <c r="O6" s="684"/>
      <c r="P6" s="686"/>
      <c r="Q6" s="194" t="s">
        <v>20</v>
      </c>
      <c r="R6" s="26" t="s">
        <v>28</v>
      </c>
      <c r="S6" s="15" t="s">
        <v>29</v>
      </c>
      <c r="T6" s="197" t="s">
        <v>20</v>
      </c>
      <c r="U6" s="26" t="s">
        <v>28</v>
      </c>
      <c r="V6" s="15" t="s">
        <v>29</v>
      </c>
      <c r="W6" s="197" t="s">
        <v>20</v>
      </c>
      <c r="X6" s="26" t="s">
        <v>28</v>
      </c>
      <c r="Y6" s="15" t="s">
        <v>29</v>
      </c>
      <c r="Z6" s="707"/>
    </row>
    <row r="7" spans="1:42" s="28" customFormat="1" ht="26.25" customHeight="1" x14ac:dyDescent="0.25">
      <c r="A7" s="48"/>
      <c r="B7" s="49"/>
      <c r="C7" s="50"/>
      <c r="D7" s="109" t="s">
        <v>353</v>
      </c>
      <c r="E7" s="32" t="s">
        <v>360</v>
      </c>
      <c r="F7" s="33" t="s">
        <v>360</v>
      </c>
      <c r="G7" s="33">
        <v>2017</v>
      </c>
      <c r="H7" s="34">
        <v>2020</v>
      </c>
      <c r="I7" s="81">
        <v>4000</v>
      </c>
      <c r="J7" s="80">
        <v>0</v>
      </c>
      <c r="K7" s="143">
        <v>0</v>
      </c>
      <c r="L7" s="374">
        <v>1000</v>
      </c>
      <c r="M7" s="376">
        <v>0</v>
      </c>
      <c r="N7" s="377">
        <v>1000</v>
      </c>
      <c r="O7" s="113">
        <v>0</v>
      </c>
      <c r="P7" s="143">
        <v>0</v>
      </c>
      <c r="Q7" s="268">
        <v>1000</v>
      </c>
      <c r="R7" s="113">
        <v>0</v>
      </c>
      <c r="S7" s="143">
        <v>0</v>
      </c>
      <c r="T7" s="275">
        <v>1000</v>
      </c>
      <c r="U7" s="113">
        <v>0</v>
      </c>
      <c r="V7" s="143">
        <v>0</v>
      </c>
      <c r="W7" s="268">
        <v>1000</v>
      </c>
      <c r="X7" s="113">
        <v>0</v>
      </c>
      <c r="Y7" s="143">
        <v>0</v>
      </c>
      <c r="Z7" s="81">
        <v>0</v>
      </c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</row>
    <row r="8" spans="1:42" s="28" customFormat="1" ht="26.25" customHeight="1" x14ac:dyDescent="0.25">
      <c r="A8" s="48"/>
      <c r="B8" s="49"/>
      <c r="C8" s="50"/>
      <c r="D8" s="216" t="s">
        <v>354</v>
      </c>
      <c r="E8" s="35" t="s">
        <v>360</v>
      </c>
      <c r="F8" s="36" t="s">
        <v>360</v>
      </c>
      <c r="G8" s="36">
        <v>2017</v>
      </c>
      <c r="H8" s="37">
        <v>2019</v>
      </c>
      <c r="I8" s="88">
        <v>22000</v>
      </c>
      <c r="J8" s="87">
        <v>0</v>
      </c>
      <c r="K8" s="112">
        <v>0</v>
      </c>
      <c r="L8" s="375">
        <v>2000</v>
      </c>
      <c r="M8" s="378">
        <v>0</v>
      </c>
      <c r="N8" s="379">
        <v>2000</v>
      </c>
      <c r="O8" s="89">
        <v>0</v>
      </c>
      <c r="P8" s="112">
        <v>0</v>
      </c>
      <c r="Q8" s="269">
        <v>10000</v>
      </c>
      <c r="R8" s="89">
        <v>0</v>
      </c>
      <c r="S8" s="112">
        <v>0</v>
      </c>
      <c r="T8" s="270">
        <v>10000</v>
      </c>
      <c r="U8" s="82">
        <v>0</v>
      </c>
      <c r="V8" s="177">
        <v>0</v>
      </c>
      <c r="W8" s="270">
        <v>0</v>
      </c>
      <c r="X8" s="82">
        <v>0</v>
      </c>
      <c r="Y8" s="177">
        <v>0</v>
      </c>
      <c r="Z8" s="84">
        <v>0</v>
      </c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</row>
    <row r="9" spans="1:42" s="29" customFormat="1" ht="26.25" customHeight="1" x14ac:dyDescent="0.25">
      <c r="A9" s="40"/>
      <c r="B9" s="41"/>
      <c r="C9" s="51"/>
      <c r="D9" s="265" t="s">
        <v>355</v>
      </c>
      <c r="E9" s="35" t="s">
        <v>360</v>
      </c>
      <c r="F9" s="36" t="s">
        <v>360</v>
      </c>
      <c r="G9" s="36">
        <v>2018</v>
      </c>
      <c r="H9" s="37">
        <v>2020</v>
      </c>
      <c r="I9" s="88">
        <v>32000</v>
      </c>
      <c r="J9" s="87">
        <v>0</v>
      </c>
      <c r="K9" s="112">
        <v>0</v>
      </c>
      <c r="L9" s="375">
        <f>M9+N9+O9+P9</f>
        <v>0</v>
      </c>
      <c r="M9" s="378">
        <v>0</v>
      </c>
      <c r="N9" s="379">
        <v>0</v>
      </c>
      <c r="O9" s="89">
        <v>0</v>
      </c>
      <c r="P9" s="112">
        <v>0</v>
      </c>
      <c r="Q9" s="269">
        <v>2000</v>
      </c>
      <c r="R9" s="89">
        <v>0</v>
      </c>
      <c r="S9" s="112">
        <v>0</v>
      </c>
      <c r="T9" s="269">
        <v>15000</v>
      </c>
      <c r="U9" s="89">
        <v>0</v>
      </c>
      <c r="V9" s="112">
        <v>0</v>
      </c>
      <c r="W9" s="269">
        <v>15000</v>
      </c>
      <c r="X9" s="89">
        <v>0</v>
      </c>
      <c r="Y9" s="177">
        <v>0</v>
      </c>
      <c r="Z9" s="84">
        <v>0</v>
      </c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</row>
    <row r="10" spans="1:42" s="28" customFormat="1" ht="30.6" customHeight="1" x14ac:dyDescent="0.25">
      <c r="A10" s="48"/>
      <c r="B10" s="49"/>
      <c r="C10" s="50"/>
      <c r="D10" s="109" t="s">
        <v>356</v>
      </c>
      <c r="E10" s="35" t="s">
        <v>360</v>
      </c>
      <c r="F10" s="36" t="s">
        <v>360</v>
      </c>
      <c r="G10" s="36">
        <v>2017</v>
      </c>
      <c r="H10" s="37">
        <v>2017</v>
      </c>
      <c r="I10" s="84">
        <v>17000</v>
      </c>
      <c r="J10" s="87">
        <v>0</v>
      </c>
      <c r="K10" s="112">
        <v>0</v>
      </c>
      <c r="L10" s="446">
        <v>17000</v>
      </c>
      <c r="M10" s="397">
        <v>0</v>
      </c>
      <c r="N10" s="382">
        <v>17000</v>
      </c>
      <c r="O10" s="89">
        <v>0</v>
      </c>
      <c r="P10" s="112">
        <v>0</v>
      </c>
      <c r="Q10" s="270">
        <v>0</v>
      </c>
      <c r="R10" s="82">
        <v>0</v>
      </c>
      <c r="S10" s="177">
        <v>0</v>
      </c>
      <c r="T10" s="270">
        <v>0</v>
      </c>
      <c r="U10" s="82">
        <v>0</v>
      </c>
      <c r="V10" s="177">
        <v>0</v>
      </c>
      <c r="W10" s="270">
        <v>0</v>
      </c>
      <c r="X10" s="82">
        <v>0</v>
      </c>
      <c r="Y10" s="177">
        <v>0</v>
      </c>
      <c r="Z10" s="84">
        <v>0</v>
      </c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</row>
    <row r="11" spans="1:42" s="29" customFormat="1" ht="26.25" customHeight="1" x14ac:dyDescent="0.25">
      <c r="A11" s="40"/>
      <c r="B11" s="41"/>
      <c r="C11" s="51"/>
      <c r="D11" s="216" t="s">
        <v>357</v>
      </c>
      <c r="E11" s="35" t="s">
        <v>360</v>
      </c>
      <c r="F11" s="36" t="s">
        <v>360</v>
      </c>
      <c r="G11" s="36">
        <v>2017</v>
      </c>
      <c r="H11" s="37">
        <v>2017</v>
      </c>
      <c r="I11" s="88">
        <v>10000</v>
      </c>
      <c r="J11" s="87">
        <v>0</v>
      </c>
      <c r="K11" s="112">
        <v>0</v>
      </c>
      <c r="L11" s="375">
        <v>10000</v>
      </c>
      <c r="M11" s="378">
        <v>0</v>
      </c>
      <c r="N11" s="379">
        <v>10000</v>
      </c>
      <c r="O11" s="89">
        <v>0</v>
      </c>
      <c r="P11" s="112">
        <v>0</v>
      </c>
      <c r="Q11" s="269">
        <v>0</v>
      </c>
      <c r="R11" s="89">
        <v>0</v>
      </c>
      <c r="S11" s="112">
        <v>0</v>
      </c>
      <c r="T11" s="269">
        <v>0</v>
      </c>
      <c r="U11" s="89">
        <v>0</v>
      </c>
      <c r="V11" s="112">
        <v>0</v>
      </c>
      <c r="W11" s="269">
        <v>0</v>
      </c>
      <c r="X11" s="89">
        <v>0</v>
      </c>
      <c r="Y11" s="177">
        <v>0</v>
      </c>
      <c r="Z11" s="84">
        <v>0</v>
      </c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</row>
    <row r="12" spans="1:42" s="29" customFormat="1" ht="26.25" customHeight="1" x14ac:dyDescent="0.25">
      <c r="A12" s="40"/>
      <c r="B12" s="41"/>
      <c r="C12" s="51"/>
      <c r="D12" s="111" t="s">
        <v>358</v>
      </c>
      <c r="E12" s="35" t="s">
        <v>360</v>
      </c>
      <c r="F12" s="36" t="s">
        <v>360</v>
      </c>
      <c r="G12" s="36">
        <v>2018</v>
      </c>
      <c r="H12" s="37">
        <v>2018</v>
      </c>
      <c r="I12" s="88">
        <v>10000</v>
      </c>
      <c r="J12" s="87">
        <v>0</v>
      </c>
      <c r="K12" s="112">
        <v>0</v>
      </c>
      <c r="L12" s="446">
        <v>0</v>
      </c>
      <c r="M12" s="378">
        <v>0</v>
      </c>
      <c r="N12" s="379">
        <v>0</v>
      </c>
      <c r="O12" s="89">
        <v>0</v>
      </c>
      <c r="P12" s="112">
        <v>0</v>
      </c>
      <c r="Q12" s="269">
        <v>9000</v>
      </c>
      <c r="R12" s="89">
        <v>0</v>
      </c>
      <c r="S12" s="112">
        <v>1000</v>
      </c>
      <c r="T12" s="269">
        <v>0</v>
      </c>
      <c r="U12" s="89">
        <v>0</v>
      </c>
      <c r="V12" s="112">
        <v>0</v>
      </c>
      <c r="W12" s="269">
        <v>0</v>
      </c>
      <c r="X12" s="89">
        <v>0</v>
      </c>
      <c r="Y12" s="177">
        <v>0</v>
      </c>
      <c r="Z12" s="84">
        <v>0</v>
      </c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</row>
    <row r="13" spans="1:42" s="29" customFormat="1" ht="26.25" customHeight="1" thickBot="1" x14ac:dyDescent="0.3">
      <c r="A13" s="40"/>
      <c r="B13" s="41"/>
      <c r="C13" s="51"/>
      <c r="D13" s="265" t="s">
        <v>359</v>
      </c>
      <c r="E13" s="182" t="s">
        <v>360</v>
      </c>
      <c r="F13" s="174" t="s">
        <v>360</v>
      </c>
      <c r="G13" s="174">
        <v>2019</v>
      </c>
      <c r="H13" s="175">
        <v>2021</v>
      </c>
      <c r="I13" s="88">
        <v>40000</v>
      </c>
      <c r="J13" s="87">
        <v>0</v>
      </c>
      <c r="K13" s="112">
        <v>0</v>
      </c>
      <c r="L13" s="375">
        <v>0</v>
      </c>
      <c r="M13" s="378">
        <v>0</v>
      </c>
      <c r="N13" s="379">
        <v>0</v>
      </c>
      <c r="O13" s="89">
        <v>0</v>
      </c>
      <c r="P13" s="112">
        <v>0</v>
      </c>
      <c r="Q13" s="269">
        <v>0</v>
      </c>
      <c r="R13" s="89">
        <v>0</v>
      </c>
      <c r="S13" s="112">
        <v>0</v>
      </c>
      <c r="T13" s="269">
        <v>14000</v>
      </c>
      <c r="U13" s="89">
        <v>0</v>
      </c>
      <c r="V13" s="112">
        <v>1000</v>
      </c>
      <c r="W13" s="269">
        <v>14000</v>
      </c>
      <c r="X13" s="89">
        <v>0</v>
      </c>
      <c r="Y13" s="112">
        <v>1000</v>
      </c>
      <c r="Z13" s="88">
        <v>10000</v>
      </c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</row>
    <row r="14" spans="1:42" s="30" customFormat="1" ht="23.1" customHeight="1" thickBot="1" x14ac:dyDescent="0.3">
      <c r="A14" s="42"/>
      <c r="B14" s="43"/>
      <c r="C14" s="52"/>
      <c r="D14" s="740" t="s">
        <v>1</v>
      </c>
      <c r="E14" s="724"/>
      <c r="F14" s="724"/>
      <c r="G14" s="724"/>
      <c r="H14" s="725"/>
      <c r="I14" s="72">
        <f t="shared" ref="I14:Z14" si="0">SUM(I7:I13)</f>
        <v>135000</v>
      </c>
      <c r="J14" s="73">
        <f t="shared" si="0"/>
        <v>0</v>
      </c>
      <c r="K14" s="74">
        <f t="shared" si="0"/>
        <v>0</v>
      </c>
      <c r="L14" s="387">
        <f t="shared" si="0"/>
        <v>30000</v>
      </c>
      <c r="M14" s="388">
        <f t="shared" si="0"/>
        <v>0</v>
      </c>
      <c r="N14" s="389">
        <f t="shared" si="0"/>
        <v>30000</v>
      </c>
      <c r="O14" s="75">
        <f t="shared" si="0"/>
        <v>0</v>
      </c>
      <c r="P14" s="75">
        <f t="shared" si="0"/>
        <v>0</v>
      </c>
      <c r="Q14" s="195">
        <f t="shared" si="0"/>
        <v>22000</v>
      </c>
      <c r="R14" s="76">
        <f t="shared" si="0"/>
        <v>0</v>
      </c>
      <c r="S14" s="74">
        <f t="shared" si="0"/>
        <v>1000</v>
      </c>
      <c r="T14" s="200">
        <f t="shared" si="0"/>
        <v>40000</v>
      </c>
      <c r="U14" s="75">
        <f t="shared" si="0"/>
        <v>0</v>
      </c>
      <c r="V14" s="74">
        <f t="shared" si="0"/>
        <v>1000</v>
      </c>
      <c r="W14" s="195">
        <f t="shared" si="0"/>
        <v>30000</v>
      </c>
      <c r="X14" s="75">
        <f t="shared" si="0"/>
        <v>0</v>
      </c>
      <c r="Y14" s="74">
        <f t="shared" si="0"/>
        <v>1000</v>
      </c>
      <c r="Z14" s="77">
        <f t="shared" si="0"/>
        <v>10000</v>
      </c>
      <c r="AA14" s="92"/>
    </row>
    <row r="15" spans="1:42" s="30" customFormat="1" ht="7.5" customHeight="1" x14ac:dyDescent="0.25">
      <c r="A15" s="47"/>
      <c r="B15" s="47"/>
      <c r="C15" s="47"/>
      <c r="D15" s="53"/>
      <c r="E15" s="53"/>
      <c r="F15" s="53"/>
      <c r="G15" s="53"/>
      <c r="H15" s="53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62"/>
      <c r="X15" s="62"/>
      <c r="Y15" s="62"/>
      <c r="Z15" s="62"/>
    </row>
    <row r="16" spans="1:42" ht="12.75" customHeight="1" x14ac:dyDescent="0.2"/>
    <row r="17" spans="1:42" ht="12.75" customHeight="1" x14ac:dyDescent="0.2"/>
    <row r="18" spans="1:42" ht="12.75" customHeight="1" x14ac:dyDescent="0.2"/>
    <row r="19" spans="1:42" ht="12.75" customHeight="1" x14ac:dyDescent="0.2"/>
    <row r="20" spans="1:42" ht="12.75" customHeight="1" x14ac:dyDescent="0.2"/>
    <row r="21" spans="1:42" ht="12.75" customHeight="1" x14ac:dyDescent="0.2"/>
    <row r="22" spans="1:42" ht="12.75" customHeight="1" x14ac:dyDescent="0.2"/>
    <row r="23" spans="1:42" ht="12.75" customHeight="1" x14ac:dyDescent="0.2"/>
    <row r="24" spans="1:42" ht="12.75" customHeight="1" x14ac:dyDescent="0.2"/>
    <row r="25" spans="1:42" ht="12.75" customHeight="1" x14ac:dyDescent="0.2"/>
    <row r="27" spans="1:42" ht="24.75" customHeight="1" x14ac:dyDescent="0.25">
      <c r="A27" s="5"/>
      <c r="D27" s="63" t="s">
        <v>44</v>
      </c>
      <c r="E27" s="64" t="s">
        <v>55</v>
      </c>
      <c r="F27" s="65"/>
      <c r="G27" s="65"/>
      <c r="H27" s="65"/>
      <c r="I27" s="65"/>
      <c r="J27" s="65"/>
      <c r="K27" s="65"/>
      <c r="L27" s="65"/>
      <c r="M27" s="14"/>
      <c r="N27" s="14"/>
      <c r="O27" s="14"/>
      <c r="P27" s="1"/>
      <c r="Z27" s="4" t="s">
        <v>26</v>
      </c>
    </row>
    <row r="28" spans="1:42" ht="15" customHeight="1" thickBot="1" x14ac:dyDescent="0.25">
      <c r="A28" s="692" t="s">
        <v>118</v>
      </c>
      <c r="B28" s="693"/>
      <c r="C28" s="694"/>
      <c r="I28" s="6" t="s">
        <v>2</v>
      </c>
      <c r="J28" s="6" t="s">
        <v>3</v>
      </c>
      <c r="K28" s="6" t="s">
        <v>4</v>
      </c>
      <c r="L28" s="6" t="s">
        <v>5</v>
      </c>
      <c r="M28" s="6" t="s">
        <v>6</v>
      </c>
      <c r="N28" s="6" t="s">
        <v>7</v>
      </c>
      <c r="O28" s="7" t="s">
        <v>208</v>
      </c>
      <c r="P28" s="7" t="s">
        <v>8</v>
      </c>
      <c r="Q28" s="7" t="s">
        <v>9</v>
      </c>
      <c r="R28" s="7" t="s">
        <v>10</v>
      </c>
      <c r="S28" s="7" t="s">
        <v>209</v>
      </c>
      <c r="T28" s="7" t="s">
        <v>11</v>
      </c>
      <c r="U28" s="7" t="s">
        <v>14</v>
      </c>
      <c r="V28" s="7" t="s">
        <v>19</v>
      </c>
      <c r="W28" s="7" t="s">
        <v>210</v>
      </c>
      <c r="X28" s="6" t="s">
        <v>30</v>
      </c>
      <c r="Y28" s="6" t="s">
        <v>31</v>
      </c>
      <c r="Z28" s="6" t="s">
        <v>32</v>
      </c>
    </row>
    <row r="29" spans="1:42" ht="15.75" customHeight="1" thickBot="1" x14ac:dyDescent="0.25">
      <c r="A29" s="695"/>
      <c r="B29" s="696"/>
      <c r="C29" s="697"/>
      <c r="D29" s="711" t="s">
        <v>0</v>
      </c>
      <c r="E29" s="729" t="s">
        <v>34</v>
      </c>
      <c r="F29" s="732" t="s">
        <v>35</v>
      </c>
      <c r="G29" s="735" t="s">
        <v>36</v>
      </c>
      <c r="H29" s="736"/>
      <c r="I29" s="708" t="s">
        <v>27</v>
      </c>
      <c r="J29" s="27" t="s">
        <v>33</v>
      </c>
      <c r="K29" s="27" t="s">
        <v>13</v>
      </c>
      <c r="L29" s="390" t="s">
        <v>12</v>
      </c>
      <c r="M29" s="716" t="s">
        <v>128</v>
      </c>
      <c r="N29" s="717"/>
      <c r="O29" s="717"/>
      <c r="P29" s="718"/>
      <c r="Q29" s="678" t="s">
        <v>136</v>
      </c>
      <c r="R29" s="679"/>
      <c r="S29" s="679"/>
      <c r="T29" s="679"/>
      <c r="U29" s="679"/>
      <c r="V29" s="679"/>
      <c r="W29" s="679"/>
      <c r="X29" s="679"/>
      <c r="Y29" s="679"/>
      <c r="Z29" s="668" t="s">
        <v>135</v>
      </c>
    </row>
    <row r="30" spans="1:42" ht="15.75" customHeight="1" x14ac:dyDescent="0.2">
      <c r="A30" s="698" t="s">
        <v>39</v>
      </c>
      <c r="B30" s="700" t="s">
        <v>40</v>
      </c>
      <c r="C30" s="702" t="s">
        <v>41</v>
      </c>
      <c r="D30" s="712"/>
      <c r="E30" s="730"/>
      <c r="F30" s="733"/>
      <c r="G30" s="737" t="s">
        <v>37</v>
      </c>
      <c r="H30" s="714" t="s">
        <v>38</v>
      </c>
      <c r="I30" s="709"/>
      <c r="J30" s="704" t="s">
        <v>132</v>
      </c>
      <c r="K30" s="704" t="s">
        <v>133</v>
      </c>
      <c r="L30" s="727" t="s">
        <v>134</v>
      </c>
      <c r="M30" s="719" t="s">
        <v>129</v>
      </c>
      <c r="N30" s="721" t="s">
        <v>43</v>
      </c>
      <c r="O30" s="683" t="s">
        <v>21</v>
      </c>
      <c r="P30" s="685" t="s">
        <v>22</v>
      </c>
      <c r="Q30" s="675" t="s">
        <v>117</v>
      </c>
      <c r="R30" s="676"/>
      <c r="S30" s="680"/>
      <c r="T30" s="675" t="s">
        <v>121</v>
      </c>
      <c r="U30" s="676"/>
      <c r="V30" s="677"/>
      <c r="W30" s="676" t="s">
        <v>130</v>
      </c>
      <c r="X30" s="676"/>
      <c r="Y30" s="726"/>
      <c r="Z30" s="706"/>
    </row>
    <row r="31" spans="1:42" ht="39" customHeight="1" thickBot="1" x14ac:dyDescent="0.25">
      <c r="A31" s="699"/>
      <c r="B31" s="701"/>
      <c r="C31" s="703"/>
      <c r="D31" s="713"/>
      <c r="E31" s="730"/>
      <c r="F31" s="733"/>
      <c r="G31" s="744"/>
      <c r="H31" s="743"/>
      <c r="I31" s="710"/>
      <c r="J31" s="705"/>
      <c r="K31" s="705"/>
      <c r="L31" s="728"/>
      <c r="M31" s="720"/>
      <c r="N31" s="722"/>
      <c r="O31" s="684"/>
      <c r="P31" s="686"/>
      <c r="Q31" s="194" t="s">
        <v>20</v>
      </c>
      <c r="R31" s="26" t="s">
        <v>28</v>
      </c>
      <c r="S31" s="15" t="s">
        <v>29</v>
      </c>
      <c r="T31" s="197" t="s">
        <v>20</v>
      </c>
      <c r="U31" s="26" t="s">
        <v>28</v>
      </c>
      <c r="V31" s="15" t="s">
        <v>29</v>
      </c>
      <c r="W31" s="197" t="s">
        <v>20</v>
      </c>
      <c r="X31" s="26" t="s">
        <v>28</v>
      </c>
      <c r="Y31" s="15" t="s">
        <v>29</v>
      </c>
      <c r="Z31" s="707"/>
    </row>
    <row r="32" spans="1:42" s="28" customFormat="1" ht="32.450000000000003" customHeight="1" x14ac:dyDescent="0.25">
      <c r="A32" s="48"/>
      <c r="B32" s="49"/>
      <c r="C32" s="50"/>
      <c r="D32" s="109" t="s">
        <v>361</v>
      </c>
      <c r="E32" s="32" t="s">
        <v>367</v>
      </c>
      <c r="F32" s="33" t="s">
        <v>367</v>
      </c>
      <c r="G32" s="33">
        <v>2017</v>
      </c>
      <c r="H32" s="34">
        <v>2017</v>
      </c>
      <c r="I32" s="81">
        <v>3000</v>
      </c>
      <c r="J32" s="80">
        <v>0</v>
      </c>
      <c r="K32" s="143">
        <v>0</v>
      </c>
      <c r="L32" s="374">
        <v>3000</v>
      </c>
      <c r="M32" s="376">
        <v>0</v>
      </c>
      <c r="N32" s="377">
        <v>3000</v>
      </c>
      <c r="O32" s="113">
        <v>0</v>
      </c>
      <c r="P32" s="143">
        <v>0</v>
      </c>
      <c r="Q32" s="268">
        <v>0</v>
      </c>
      <c r="R32" s="113">
        <v>0</v>
      </c>
      <c r="S32" s="143">
        <v>0</v>
      </c>
      <c r="T32" s="268">
        <v>0</v>
      </c>
      <c r="U32" s="113">
        <v>0</v>
      </c>
      <c r="V32" s="143">
        <v>0</v>
      </c>
      <c r="W32" s="268">
        <v>0</v>
      </c>
      <c r="X32" s="113">
        <v>0</v>
      </c>
      <c r="Y32" s="143">
        <v>0</v>
      </c>
      <c r="Z32" s="81">
        <v>0</v>
      </c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</row>
    <row r="33" spans="1:42" s="29" customFormat="1" ht="26.25" customHeight="1" x14ac:dyDescent="0.25">
      <c r="A33" s="40"/>
      <c r="B33" s="41"/>
      <c r="C33" s="51"/>
      <c r="D33" s="216" t="s">
        <v>362</v>
      </c>
      <c r="E33" s="35" t="s">
        <v>367</v>
      </c>
      <c r="F33" s="36" t="s">
        <v>367</v>
      </c>
      <c r="G33" s="36">
        <v>2017</v>
      </c>
      <c r="H33" s="37">
        <v>2018</v>
      </c>
      <c r="I33" s="88">
        <f t="shared" ref="I33" si="1">J33+K33+L33+SUM(Q33:Z33)</f>
        <v>1570</v>
      </c>
      <c r="J33" s="87">
        <v>0</v>
      </c>
      <c r="K33" s="112">
        <v>0</v>
      </c>
      <c r="L33" s="375">
        <v>70</v>
      </c>
      <c r="M33" s="378">
        <v>0</v>
      </c>
      <c r="N33" s="379">
        <v>70</v>
      </c>
      <c r="O33" s="89">
        <v>0</v>
      </c>
      <c r="P33" s="112">
        <v>0</v>
      </c>
      <c r="Q33" s="269">
        <v>1500</v>
      </c>
      <c r="R33" s="89">
        <v>0</v>
      </c>
      <c r="S33" s="112">
        <v>0</v>
      </c>
      <c r="T33" s="269">
        <v>0</v>
      </c>
      <c r="U33" s="89">
        <v>0</v>
      </c>
      <c r="V33" s="112">
        <v>0</v>
      </c>
      <c r="W33" s="269">
        <v>0</v>
      </c>
      <c r="X33" s="89">
        <v>0</v>
      </c>
      <c r="Y33" s="112">
        <v>0</v>
      </c>
      <c r="Z33" s="88">
        <v>0</v>
      </c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</row>
    <row r="34" spans="1:42" s="29" customFormat="1" ht="26.25" customHeight="1" x14ac:dyDescent="0.25">
      <c r="A34" s="40"/>
      <c r="B34" s="41"/>
      <c r="C34" s="51"/>
      <c r="D34" s="111" t="s">
        <v>363</v>
      </c>
      <c r="E34" s="35" t="s">
        <v>367</v>
      </c>
      <c r="F34" s="36" t="s">
        <v>367</v>
      </c>
      <c r="G34" s="36">
        <v>2017</v>
      </c>
      <c r="H34" s="37">
        <v>2017</v>
      </c>
      <c r="I34" s="88">
        <v>2870</v>
      </c>
      <c r="J34" s="87">
        <v>0</v>
      </c>
      <c r="K34" s="112">
        <v>0</v>
      </c>
      <c r="L34" s="446">
        <v>2870</v>
      </c>
      <c r="M34" s="378">
        <v>0</v>
      </c>
      <c r="N34" s="379">
        <v>2870</v>
      </c>
      <c r="O34" s="89">
        <v>0</v>
      </c>
      <c r="P34" s="112">
        <v>0</v>
      </c>
      <c r="Q34" s="269">
        <v>0</v>
      </c>
      <c r="R34" s="89">
        <v>0</v>
      </c>
      <c r="S34" s="112">
        <v>0</v>
      </c>
      <c r="T34" s="269">
        <v>0</v>
      </c>
      <c r="U34" s="89">
        <v>0</v>
      </c>
      <c r="V34" s="112">
        <v>0</v>
      </c>
      <c r="W34" s="269">
        <v>0</v>
      </c>
      <c r="X34" s="89">
        <v>0</v>
      </c>
      <c r="Y34" s="112">
        <v>0</v>
      </c>
      <c r="Z34" s="88">
        <v>0</v>
      </c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</row>
    <row r="35" spans="1:42" s="29" customFormat="1" ht="26.25" customHeight="1" x14ac:dyDescent="0.25">
      <c r="A35" s="40"/>
      <c r="B35" s="41"/>
      <c r="C35" s="51"/>
      <c r="D35" s="110" t="s">
        <v>364</v>
      </c>
      <c r="E35" s="35" t="s">
        <v>367</v>
      </c>
      <c r="F35" s="36" t="s">
        <v>367</v>
      </c>
      <c r="G35" s="36">
        <v>2017</v>
      </c>
      <c r="H35" s="37">
        <v>2017</v>
      </c>
      <c r="I35" s="88">
        <v>1250</v>
      </c>
      <c r="J35" s="87">
        <v>0</v>
      </c>
      <c r="K35" s="112">
        <v>0</v>
      </c>
      <c r="L35" s="375">
        <v>1250</v>
      </c>
      <c r="M35" s="378">
        <v>0</v>
      </c>
      <c r="N35" s="379">
        <v>1250</v>
      </c>
      <c r="O35" s="89">
        <v>0</v>
      </c>
      <c r="P35" s="112">
        <v>0</v>
      </c>
      <c r="Q35" s="269">
        <v>0</v>
      </c>
      <c r="R35" s="89">
        <v>0</v>
      </c>
      <c r="S35" s="112">
        <v>0</v>
      </c>
      <c r="T35" s="269">
        <v>0</v>
      </c>
      <c r="U35" s="89">
        <v>0</v>
      </c>
      <c r="V35" s="112">
        <v>0</v>
      </c>
      <c r="W35" s="269">
        <v>0</v>
      </c>
      <c r="X35" s="89">
        <v>0</v>
      </c>
      <c r="Y35" s="112">
        <v>0</v>
      </c>
      <c r="Z35" s="88">
        <v>0</v>
      </c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</row>
    <row r="36" spans="1:42" s="29" customFormat="1" ht="30.6" customHeight="1" x14ac:dyDescent="0.25">
      <c r="A36" s="40"/>
      <c r="B36" s="41"/>
      <c r="C36" s="51"/>
      <c r="D36" s="110" t="s">
        <v>365</v>
      </c>
      <c r="E36" s="35" t="s">
        <v>367</v>
      </c>
      <c r="F36" s="36" t="s">
        <v>367</v>
      </c>
      <c r="G36" s="36">
        <v>2017</v>
      </c>
      <c r="H36" s="37">
        <v>2017</v>
      </c>
      <c r="I36" s="88">
        <v>2000</v>
      </c>
      <c r="J36" s="87">
        <v>0</v>
      </c>
      <c r="K36" s="112">
        <v>0</v>
      </c>
      <c r="L36" s="446">
        <v>1000</v>
      </c>
      <c r="M36" s="378">
        <v>0</v>
      </c>
      <c r="N36" s="379">
        <v>1000</v>
      </c>
      <c r="O36" s="89">
        <v>0</v>
      </c>
      <c r="P36" s="112">
        <v>0</v>
      </c>
      <c r="Q36" s="269">
        <v>1000</v>
      </c>
      <c r="R36" s="89">
        <v>0</v>
      </c>
      <c r="S36" s="112">
        <v>0</v>
      </c>
      <c r="T36" s="269">
        <v>0</v>
      </c>
      <c r="U36" s="89">
        <v>0</v>
      </c>
      <c r="V36" s="112">
        <v>0</v>
      </c>
      <c r="W36" s="269">
        <v>0</v>
      </c>
      <c r="X36" s="89">
        <v>0</v>
      </c>
      <c r="Y36" s="112">
        <v>0</v>
      </c>
      <c r="Z36" s="88">
        <v>0</v>
      </c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</row>
    <row r="37" spans="1:42" s="29" customFormat="1" ht="26.25" customHeight="1" thickBot="1" x14ac:dyDescent="0.3">
      <c r="A37" s="40"/>
      <c r="B37" s="41"/>
      <c r="C37" s="51"/>
      <c r="D37" s="118" t="s">
        <v>366</v>
      </c>
      <c r="E37" s="182" t="s">
        <v>367</v>
      </c>
      <c r="F37" s="174" t="s">
        <v>367</v>
      </c>
      <c r="G37" s="174">
        <v>2017</v>
      </c>
      <c r="H37" s="175">
        <v>2017</v>
      </c>
      <c r="I37" s="88">
        <v>6200</v>
      </c>
      <c r="J37" s="87">
        <v>0</v>
      </c>
      <c r="K37" s="112">
        <v>0</v>
      </c>
      <c r="L37" s="375">
        <v>6200</v>
      </c>
      <c r="M37" s="378">
        <v>0</v>
      </c>
      <c r="N37" s="379">
        <v>6200</v>
      </c>
      <c r="O37" s="89">
        <v>0</v>
      </c>
      <c r="P37" s="112">
        <v>0</v>
      </c>
      <c r="Q37" s="269">
        <v>0</v>
      </c>
      <c r="R37" s="89">
        <v>0</v>
      </c>
      <c r="S37" s="112">
        <v>0</v>
      </c>
      <c r="T37" s="269">
        <v>0</v>
      </c>
      <c r="U37" s="89">
        <v>0</v>
      </c>
      <c r="V37" s="112">
        <v>0</v>
      </c>
      <c r="W37" s="269">
        <v>0</v>
      </c>
      <c r="X37" s="89">
        <v>0</v>
      </c>
      <c r="Y37" s="112">
        <v>0</v>
      </c>
      <c r="Z37" s="88">
        <v>0</v>
      </c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</row>
    <row r="38" spans="1:42" s="30" customFormat="1" ht="23.1" customHeight="1" thickBot="1" x14ac:dyDescent="0.3">
      <c r="A38" s="42"/>
      <c r="B38" s="43"/>
      <c r="C38" s="52"/>
      <c r="D38" s="740" t="s">
        <v>1</v>
      </c>
      <c r="E38" s="724"/>
      <c r="F38" s="724"/>
      <c r="G38" s="724"/>
      <c r="H38" s="725"/>
      <c r="I38" s="72">
        <f t="shared" ref="I38:Z38" si="2">SUM(I32:I37)</f>
        <v>16890</v>
      </c>
      <c r="J38" s="73">
        <f t="shared" si="2"/>
        <v>0</v>
      </c>
      <c r="K38" s="74">
        <f t="shared" si="2"/>
        <v>0</v>
      </c>
      <c r="L38" s="387">
        <f t="shared" si="2"/>
        <v>14390</v>
      </c>
      <c r="M38" s="388">
        <f t="shared" si="2"/>
        <v>0</v>
      </c>
      <c r="N38" s="389">
        <f t="shared" si="2"/>
        <v>14390</v>
      </c>
      <c r="O38" s="75">
        <f t="shared" si="2"/>
        <v>0</v>
      </c>
      <c r="P38" s="74">
        <f t="shared" si="2"/>
        <v>0</v>
      </c>
      <c r="Q38" s="195">
        <f t="shared" si="2"/>
        <v>2500</v>
      </c>
      <c r="R38" s="76">
        <f t="shared" si="2"/>
        <v>0</v>
      </c>
      <c r="S38" s="74">
        <f t="shared" si="2"/>
        <v>0</v>
      </c>
      <c r="T38" s="195">
        <f t="shared" si="2"/>
        <v>0</v>
      </c>
      <c r="U38" s="75">
        <f t="shared" si="2"/>
        <v>0</v>
      </c>
      <c r="V38" s="74">
        <f t="shared" si="2"/>
        <v>0</v>
      </c>
      <c r="W38" s="195">
        <f t="shared" si="2"/>
        <v>0</v>
      </c>
      <c r="X38" s="75">
        <f t="shared" si="2"/>
        <v>0</v>
      </c>
      <c r="Y38" s="74">
        <f t="shared" si="2"/>
        <v>0</v>
      </c>
      <c r="Z38" s="77">
        <f t="shared" si="2"/>
        <v>0</v>
      </c>
      <c r="AA38" s="92"/>
    </row>
    <row r="39" spans="1:42" s="30" customFormat="1" ht="7.5" customHeight="1" thickBot="1" x14ac:dyDescent="0.3">
      <c r="A39" s="47"/>
      <c r="B39" s="47"/>
      <c r="C39" s="47"/>
      <c r="D39" s="53"/>
      <c r="E39" s="53"/>
      <c r="F39" s="53"/>
      <c r="G39" s="53"/>
      <c r="H39" s="53"/>
      <c r="I39" s="61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62"/>
      <c r="X39" s="62"/>
      <c r="Y39" s="62"/>
      <c r="Z39" s="62"/>
    </row>
    <row r="40" spans="1:42" s="3" customFormat="1" ht="15.95" customHeight="1" x14ac:dyDescent="0.25">
      <c r="A40" s="47"/>
      <c r="B40" s="47"/>
      <c r="C40" s="47"/>
      <c r="D40" s="24" t="s">
        <v>23</v>
      </c>
      <c r="E40" s="55"/>
      <c r="F40" s="55"/>
      <c r="G40" s="55"/>
      <c r="H40" s="55"/>
      <c r="I40" s="9" t="s">
        <v>15</v>
      </c>
      <c r="J40" s="60" t="s">
        <v>42</v>
      </c>
      <c r="K40" s="16" t="s">
        <v>24</v>
      </c>
      <c r="L40" s="16"/>
      <c r="M40" s="16" t="s">
        <v>212</v>
      </c>
      <c r="N40" s="60"/>
      <c r="O40" s="18"/>
      <c r="P40" s="18"/>
      <c r="Q40" s="18"/>
      <c r="R40" s="18"/>
      <c r="S40" s="18"/>
      <c r="T40" s="18"/>
      <c r="U40" s="18"/>
      <c r="V40" s="18"/>
      <c r="W40" s="208"/>
      <c r="X40" s="202"/>
      <c r="Y40" s="209"/>
      <c r="Z40" s="183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</row>
    <row r="41" spans="1:42" s="3" customFormat="1" ht="15.95" customHeight="1" x14ac:dyDescent="0.25">
      <c r="A41" s="210"/>
      <c r="B41" s="210"/>
      <c r="C41" s="210"/>
      <c r="D41" s="12"/>
      <c r="E41" s="56"/>
      <c r="F41" s="56"/>
      <c r="G41" s="56"/>
      <c r="H41" s="56"/>
      <c r="I41" s="11" t="s">
        <v>16</v>
      </c>
      <c r="J41" s="19" t="s">
        <v>42</v>
      </c>
      <c r="K41" s="17" t="s">
        <v>25</v>
      </c>
      <c r="L41" s="17"/>
      <c r="M41" s="17" t="s">
        <v>211</v>
      </c>
      <c r="N41" s="19"/>
      <c r="O41" s="20"/>
      <c r="P41" s="20"/>
      <c r="Q41" s="20"/>
      <c r="R41" s="20"/>
      <c r="S41" s="20"/>
      <c r="T41" s="20"/>
      <c r="U41" s="20"/>
      <c r="V41" s="20"/>
      <c r="W41" s="211"/>
      <c r="X41" s="209"/>
      <c r="Y41" s="209"/>
      <c r="Z41" s="183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</row>
    <row r="42" spans="1:42" s="2" customFormat="1" ht="15.95" customHeight="1" x14ac:dyDescent="0.25">
      <c r="A42" s="44"/>
      <c r="B42" s="45"/>
      <c r="C42" s="46"/>
      <c r="D42" s="57"/>
      <c r="E42" s="38"/>
      <c r="F42" s="38"/>
      <c r="G42" s="38"/>
      <c r="H42" s="38"/>
      <c r="I42" s="11" t="s">
        <v>17</v>
      </c>
      <c r="J42" s="19" t="s">
        <v>42</v>
      </c>
      <c r="K42" s="20" t="s">
        <v>214</v>
      </c>
      <c r="L42" s="17"/>
      <c r="M42" s="19"/>
      <c r="N42" s="19"/>
      <c r="O42" s="20"/>
      <c r="P42" s="56"/>
      <c r="Q42" s="56"/>
      <c r="R42" s="56"/>
      <c r="S42" s="56"/>
      <c r="T42" s="56"/>
      <c r="U42" s="56"/>
      <c r="V42" s="56"/>
      <c r="W42" s="58"/>
      <c r="X42" s="8"/>
      <c r="Z42" s="183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</row>
    <row r="43" spans="1:42" s="2" customFormat="1" ht="15.95" customHeight="1" thickBot="1" x14ac:dyDescent="0.3">
      <c r="A43" s="3"/>
      <c r="B43" s="45"/>
      <c r="C43" s="46"/>
      <c r="D43" s="59"/>
      <c r="E43" s="31"/>
      <c r="F43" s="31"/>
      <c r="G43" s="31"/>
      <c r="H43" s="31"/>
      <c r="I43" s="10" t="s">
        <v>18</v>
      </c>
      <c r="J43" s="21" t="s">
        <v>42</v>
      </c>
      <c r="K43" s="22" t="s">
        <v>213</v>
      </c>
      <c r="L43" s="23"/>
      <c r="M43" s="21"/>
      <c r="N43" s="21"/>
      <c r="O43" s="22"/>
      <c r="P43" s="25"/>
      <c r="Q43" s="25"/>
      <c r="R43" s="25"/>
      <c r="S43" s="25"/>
      <c r="T43" s="25"/>
      <c r="U43" s="25"/>
      <c r="V43" s="25"/>
      <c r="W43" s="13"/>
      <c r="Z43" s="18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</row>
  </sheetData>
  <mergeCells count="50">
    <mergeCell ref="D14:H14"/>
    <mergeCell ref="T5:V5"/>
    <mergeCell ref="W5:Y5"/>
    <mergeCell ref="Q4:Y4"/>
    <mergeCell ref="L5:L6"/>
    <mergeCell ref="Q5:S5"/>
    <mergeCell ref="E4:E6"/>
    <mergeCell ref="F4:F6"/>
    <mergeCell ref="G4:H4"/>
    <mergeCell ref="G5:G6"/>
    <mergeCell ref="Z4:Z6"/>
    <mergeCell ref="I4:I6"/>
    <mergeCell ref="D4:D6"/>
    <mergeCell ref="J5:J6"/>
    <mergeCell ref="H5:H6"/>
    <mergeCell ref="M4:P4"/>
    <mergeCell ref="M5:M6"/>
    <mergeCell ref="N5:N6"/>
    <mergeCell ref="O5:O6"/>
    <mergeCell ref="P5:P6"/>
    <mergeCell ref="A3:C4"/>
    <mergeCell ref="A5:A6"/>
    <mergeCell ref="B5:B6"/>
    <mergeCell ref="C5:C6"/>
    <mergeCell ref="K5:K6"/>
    <mergeCell ref="A28:C29"/>
    <mergeCell ref="D29:D31"/>
    <mergeCell ref="E29:E31"/>
    <mergeCell ref="F29:F31"/>
    <mergeCell ref="Q29:Y29"/>
    <mergeCell ref="N30:N31"/>
    <mergeCell ref="O30:O31"/>
    <mergeCell ref="P30:P31"/>
    <mergeCell ref="Q30:S30"/>
    <mergeCell ref="D38:H38"/>
    <mergeCell ref="Z29:Z31"/>
    <mergeCell ref="A30:A31"/>
    <mergeCell ref="B30:B31"/>
    <mergeCell ref="C30:C31"/>
    <mergeCell ref="G30:G31"/>
    <mergeCell ref="H30:H31"/>
    <mergeCell ref="J30:J31"/>
    <mergeCell ref="K30:K31"/>
    <mergeCell ref="L30:L31"/>
    <mergeCell ref="T30:V30"/>
    <mergeCell ref="W30:Y30"/>
    <mergeCell ref="M30:M31"/>
    <mergeCell ref="G29:H29"/>
    <mergeCell ref="I29:I31"/>
    <mergeCell ref="M29:P29"/>
  </mergeCells>
  <phoneticPr fontId="0" type="noConversion"/>
  <pageMargins left="0.27559055118110237" right="0.19685039370078741" top="0.98425196850393704" bottom="0.19685039370078741" header="0.78740157480314965" footer="0.19685039370078741"/>
  <pageSetup paperSize="9" scale="54" orientation="landscape" r:id="rId1"/>
  <headerFooter alignWithMargins="0">
    <oddHeader>&amp;C&amp;"Arial,Tučné"&amp;24Požadavky na kapitálový rozpočet statutárního města Ostravy pro rok  2017 a kapitálový výhled na &amp;28léta  2018 - 2020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9"/>
  <sheetViews>
    <sheetView topLeftCell="B1" zoomScale="75" zoomScaleNormal="75" workbookViewId="0">
      <selection activeCell="K18" sqref="K18"/>
    </sheetView>
  </sheetViews>
  <sheetFormatPr defaultRowHeight="12.75" x14ac:dyDescent="0.2"/>
  <cols>
    <col min="1" max="3" width="6.7109375" customWidth="1"/>
    <col min="4" max="4" width="46.7109375" customWidth="1"/>
    <col min="5" max="6" width="4.28515625" customWidth="1"/>
    <col min="7" max="8" width="4.85546875" customWidth="1"/>
    <col min="9" max="9" width="13.5703125" customWidth="1"/>
    <col min="10" max="26" width="10.7109375" customWidth="1"/>
  </cols>
  <sheetData>
    <row r="1" spans="1:42" ht="15.75" x14ac:dyDescent="0.25">
      <c r="Z1" s="65" t="s">
        <v>108</v>
      </c>
    </row>
    <row r="2" spans="1:42" ht="24.75" customHeight="1" x14ac:dyDescent="0.25">
      <c r="A2" s="5"/>
      <c r="D2" s="63" t="s">
        <v>44</v>
      </c>
      <c r="E2" s="64" t="s">
        <v>56</v>
      </c>
      <c r="F2" s="65"/>
      <c r="G2" s="65"/>
      <c r="H2" s="65"/>
      <c r="I2" s="65"/>
      <c r="J2" s="65"/>
      <c r="K2" s="65"/>
      <c r="L2" s="65"/>
      <c r="M2" s="14"/>
      <c r="N2" s="14"/>
      <c r="O2" s="14"/>
      <c r="P2" s="1"/>
      <c r="Z2" s="4" t="s">
        <v>26</v>
      </c>
    </row>
    <row r="3" spans="1:42" ht="15" customHeight="1" thickBot="1" x14ac:dyDescent="0.25">
      <c r="A3" s="692" t="s">
        <v>118</v>
      </c>
      <c r="B3" s="693"/>
      <c r="C3" s="694"/>
      <c r="I3" s="6" t="s">
        <v>2</v>
      </c>
      <c r="J3" s="6" t="s">
        <v>3</v>
      </c>
      <c r="K3" s="6" t="s">
        <v>4</v>
      </c>
      <c r="L3" s="6" t="s">
        <v>5</v>
      </c>
      <c r="M3" s="6" t="s">
        <v>6</v>
      </c>
      <c r="N3" s="6" t="s">
        <v>7</v>
      </c>
      <c r="O3" s="7" t="s">
        <v>208</v>
      </c>
      <c r="P3" s="7" t="s">
        <v>8</v>
      </c>
      <c r="Q3" s="7" t="s">
        <v>9</v>
      </c>
      <c r="R3" s="7" t="s">
        <v>10</v>
      </c>
      <c r="S3" s="7" t="s">
        <v>209</v>
      </c>
      <c r="T3" s="7" t="s">
        <v>11</v>
      </c>
      <c r="U3" s="7" t="s">
        <v>14</v>
      </c>
      <c r="V3" s="7" t="s">
        <v>19</v>
      </c>
      <c r="W3" s="7" t="s">
        <v>210</v>
      </c>
      <c r="X3" s="6" t="s">
        <v>30</v>
      </c>
      <c r="Y3" s="6" t="s">
        <v>31</v>
      </c>
      <c r="Z3" s="6" t="s">
        <v>32</v>
      </c>
    </row>
    <row r="4" spans="1:42" ht="15.75" customHeight="1" thickBot="1" x14ac:dyDescent="0.25">
      <c r="A4" s="695"/>
      <c r="B4" s="696"/>
      <c r="C4" s="697"/>
      <c r="D4" s="711" t="s">
        <v>0</v>
      </c>
      <c r="E4" s="729" t="s">
        <v>34</v>
      </c>
      <c r="F4" s="732" t="s">
        <v>35</v>
      </c>
      <c r="G4" s="735" t="s">
        <v>36</v>
      </c>
      <c r="H4" s="736"/>
      <c r="I4" s="708" t="s">
        <v>27</v>
      </c>
      <c r="J4" s="27" t="s">
        <v>33</v>
      </c>
      <c r="K4" s="27" t="s">
        <v>13</v>
      </c>
      <c r="L4" s="390" t="s">
        <v>12</v>
      </c>
      <c r="M4" s="716" t="s">
        <v>128</v>
      </c>
      <c r="N4" s="717"/>
      <c r="O4" s="717"/>
      <c r="P4" s="718"/>
      <c r="Q4" s="678" t="s">
        <v>136</v>
      </c>
      <c r="R4" s="679"/>
      <c r="S4" s="679"/>
      <c r="T4" s="679"/>
      <c r="U4" s="679"/>
      <c r="V4" s="679"/>
      <c r="W4" s="679"/>
      <c r="X4" s="679"/>
      <c r="Y4" s="679"/>
      <c r="Z4" s="668" t="s">
        <v>135</v>
      </c>
    </row>
    <row r="5" spans="1:42" ht="15.75" customHeight="1" x14ac:dyDescent="0.2">
      <c r="A5" s="698" t="s">
        <v>39</v>
      </c>
      <c r="B5" s="700" t="s">
        <v>40</v>
      </c>
      <c r="C5" s="702" t="s">
        <v>41</v>
      </c>
      <c r="D5" s="712"/>
      <c r="E5" s="730"/>
      <c r="F5" s="733"/>
      <c r="G5" s="737" t="s">
        <v>37</v>
      </c>
      <c r="H5" s="714" t="s">
        <v>38</v>
      </c>
      <c r="I5" s="709"/>
      <c r="J5" s="704" t="s">
        <v>132</v>
      </c>
      <c r="K5" s="704" t="s">
        <v>133</v>
      </c>
      <c r="L5" s="727" t="s">
        <v>134</v>
      </c>
      <c r="M5" s="719" t="s">
        <v>129</v>
      </c>
      <c r="N5" s="721" t="s">
        <v>43</v>
      </c>
      <c r="O5" s="683" t="s">
        <v>21</v>
      </c>
      <c r="P5" s="685" t="s">
        <v>22</v>
      </c>
      <c r="Q5" s="675" t="s">
        <v>117</v>
      </c>
      <c r="R5" s="676"/>
      <c r="S5" s="680"/>
      <c r="T5" s="675" t="s">
        <v>121</v>
      </c>
      <c r="U5" s="676"/>
      <c r="V5" s="677"/>
      <c r="W5" s="676" t="s">
        <v>130</v>
      </c>
      <c r="X5" s="676"/>
      <c r="Y5" s="726"/>
      <c r="Z5" s="706"/>
    </row>
    <row r="6" spans="1:42" ht="39" customHeight="1" thickBot="1" x14ac:dyDescent="0.25">
      <c r="A6" s="699"/>
      <c r="B6" s="701"/>
      <c r="C6" s="703"/>
      <c r="D6" s="713"/>
      <c r="E6" s="730"/>
      <c r="F6" s="733"/>
      <c r="G6" s="744"/>
      <c r="H6" s="743"/>
      <c r="I6" s="710"/>
      <c r="J6" s="705"/>
      <c r="K6" s="705"/>
      <c r="L6" s="728"/>
      <c r="M6" s="720"/>
      <c r="N6" s="722"/>
      <c r="O6" s="684"/>
      <c r="P6" s="686"/>
      <c r="Q6" s="194" t="s">
        <v>20</v>
      </c>
      <c r="R6" s="26" t="s">
        <v>28</v>
      </c>
      <c r="S6" s="15" t="s">
        <v>29</v>
      </c>
      <c r="T6" s="197" t="s">
        <v>20</v>
      </c>
      <c r="U6" s="26" t="s">
        <v>28</v>
      </c>
      <c r="V6" s="15" t="s">
        <v>29</v>
      </c>
      <c r="W6" s="197" t="s">
        <v>20</v>
      </c>
      <c r="X6" s="26" t="s">
        <v>28</v>
      </c>
      <c r="Y6" s="15" t="s">
        <v>29</v>
      </c>
      <c r="Z6" s="707"/>
    </row>
    <row r="7" spans="1:42" s="28" customFormat="1" ht="29.45" customHeight="1" x14ac:dyDescent="0.25">
      <c r="A7" s="48"/>
      <c r="B7" s="49"/>
      <c r="C7" s="50"/>
      <c r="D7" s="109" t="s">
        <v>317</v>
      </c>
      <c r="E7" s="32" t="s">
        <v>332</v>
      </c>
      <c r="F7" s="33" t="s">
        <v>332</v>
      </c>
      <c r="G7" s="33">
        <v>2017</v>
      </c>
      <c r="H7" s="34">
        <v>2017</v>
      </c>
      <c r="I7" s="81">
        <v>11732</v>
      </c>
      <c r="J7" s="80">
        <v>0</v>
      </c>
      <c r="K7" s="143">
        <v>0</v>
      </c>
      <c r="L7" s="374">
        <v>11732</v>
      </c>
      <c r="M7" s="376">
        <v>0</v>
      </c>
      <c r="N7" s="374">
        <v>11732</v>
      </c>
      <c r="O7" s="113">
        <v>0</v>
      </c>
      <c r="P7" s="143">
        <v>0</v>
      </c>
      <c r="Q7" s="268">
        <v>0</v>
      </c>
      <c r="R7" s="113">
        <v>0</v>
      </c>
      <c r="S7" s="143">
        <v>0</v>
      </c>
      <c r="T7" s="268">
        <v>0</v>
      </c>
      <c r="U7" s="113">
        <v>0</v>
      </c>
      <c r="V7" s="143">
        <v>0</v>
      </c>
      <c r="W7" s="268">
        <v>0</v>
      </c>
      <c r="X7" s="113">
        <v>0</v>
      </c>
      <c r="Y7" s="143">
        <v>0</v>
      </c>
      <c r="Z7" s="81">
        <v>0</v>
      </c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</row>
    <row r="8" spans="1:42" s="29" customFormat="1" ht="29.45" customHeight="1" x14ac:dyDescent="0.25">
      <c r="A8" s="40"/>
      <c r="B8" s="41"/>
      <c r="C8" s="51"/>
      <c r="D8" s="216" t="s">
        <v>318</v>
      </c>
      <c r="E8" s="35" t="s">
        <v>332</v>
      </c>
      <c r="F8" s="36" t="s">
        <v>332</v>
      </c>
      <c r="G8" s="36">
        <v>2017</v>
      </c>
      <c r="H8" s="37">
        <v>2017</v>
      </c>
      <c r="I8" s="88">
        <v>1966</v>
      </c>
      <c r="J8" s="87">
        <v>0</v>
      </c>
      <c r="K8" s="112">
        <v>0</v>
      </c>
      <c r="L8" s="375">
        <v>1966</v>
      </c>
      <c r="M8" s="442">
        <v>0</v>
      </c>
      <c r="N8" s="383">
        <v>1966</v>
      </c>
      <c r="O8" s="89">
        <v>0</v>
      </c>
      <c r="P8" s="112">
        <v>0</v>
      </c>
      <c r="Q8" s="269">
        <v>0</v>
      </c>
      <c r="R8" s="89">
        <v>0</v>
      </c>
      <c r="S8" s="112">
        <v>0</v>
      </c>
      <c r="T8" s="269">
        <v>0</v>
      </c>
      <c r="U8" s="89">
        <v>0</v>
      </c>
      <c r="V8" s="112">
        <v>0</v>
      </c>
      <c r="W8" s="269">
        <v>0</v>
      </c>
      <c r="X8" s="89">
        <v>0</v>
      </c>
      <c r="Y8" s="112">
        <v>0</v>
      </c>
      <c r="Z8" s="88">
        <v>0</v>
      </c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</row>
    <row r="9" spans="1:42" s="29" customFormat="1" ht="37.9" customHeight="1" x14ac:dyDescent="0.25">
      <c r="A9" s="40"/>
      <c r="B9" s="41"/>
      <c r="C9" s="51"/>
      <c r="D9" s="111" t="s">
        <v>319</v>
      </c>
      <c r="E9" s="35" t="s">
        <v>332</v>
      </c>
      <c r="F9" s="36" t="s">
        <v>332</v>
      </c>
      <c r="G9" s="36">
        <v>2017</v>
      </c>
      <c r="H9" s="37">
        <v>2017</v>
      </c>
      <c r="I9" s="88">
        <v>550</v>
      </c>
      <c r="J9" s="87">
        <v>0</v>
      </c>
      <c r="K9" s="112">
        <v>0</v>
      </c>
      <c r="L9" s="446">
        <v>550</v>
      </c>
      <c r="M9" s="378">
        <v>0</v>
      </c>
      <c r="N9" s="446">
        <v>550</v>
      </c>
      <c r="O9" s="89">
        <v>0</v>
      </c>
      <c r="P9" s="112">
        <v>0</v>
      </c>
      <c r="Q9" s="269">
        <v>0</v>
      </c>
      <c r="R9" s="89">
        <v>0</v>
      </c>
      <c r="S9" s="112">
        <v>0</v>
      </c>
      <c r="T9" s="269">
        <v>0</v>
      </c>
      <c r="U9" s="89">
        <v>0</v>
      </c>
      <c r="V9" s="112">
        <v>0</v>
      </c>
      <c r="W9" s="269">
        <v>0</v>
      </c>
      <c r="X9" s="89">
        <v>0</v>
      </c>
      <c r="Y9" s="112">
        <v>0</v>
      </c>
      <c r="Z9" s="88">
        <v>0</v>
      </c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</row>
    <row r="10" spans="1:42" s="29" customFormat="1" ht="28.9" customHeight="1" x14ac:dyDescent="0.25">
      <c r="A10" s="40"/>
      <c r="B10" s="41"/>
      <c r="C10" s="51"/>
      <c r="D10" s="110" t="s">
        <v>331</v>
      </c>
      <c r="E10" s="35" t="s">
        <v>332</v>
      </c>
      <c r="F10" s="36" t="s">
        <v>332</v>
      </c>
      <c r="G10" s="36">
        <v>2018</v>
      </c>
      <c r="H10" s="37">
        <v>2018</v>
      </c>
      <c r="I10" s="88">
        <v>8000</v>
      </c>
      <c r="J10" s="87">
        <v>0</v>
      </c>
      <c r="K10" s="112">
        <v>0</v>
      </c>
      <c r="L10" s="375">
        <f t="shared" ref="L10:L21" si="0">M10+N10+O10+P10</f>
        <v>0</v>
      </c>
      <c r="M10" s="378">
        <v>0</v>
      </c>
      <c r="N10" s="379">
        <v>0</v>
      </c>
      <c r="O10" s="89">
        <v>0</v>
      </c>
      <c r="P10" s="112">
        <v>0</v>
      </c>
      <c r="Q10" s="269">
        <v>8000</v>
      </c>
      <c r="R10" s="89">
        <v>0</v>
      </c>
      <c r="S10" s="112">
        <v>0</v>
      </c>
      <c r="T10" s="269">
        <v>0</v>
      </c>
      <c r="U10" s="89">
        <v>0</v>
      </c>
      <c r="V10" s="112">
        <v>0</v>
      </c>
      <c r="W10" s="269">
        <v>0</v>
      </c>
      <c r="X10" s="89">
        <v>0</v>
      </c>
      <c r="Y10" s="112">
        <v>0</v>
      </c>
      <c r="Z10" s="88">
        <v>0</v>
      </c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</row>
    <row r="11" spans="1:42" s="29" customFormat="1" ht="28.9" customHeight="1" x14ac:dyDescent="0.25">
      <c r="A11" s="40"/>
      <c r="B11" s="41"/>
      <c r="C11" s="51"/>
      <c r="D11" s="110" t="s">
        <v>320</v>
      </c>
      <c r="E11" s="35" t="s">
        <v>332</v>
      </c>
      <c r="F11" s="36" t="s">
        <v>332</v>
      </c>
      <c r="G11" s="36">
        <v>2018</v>
      </c>
      <c r="H11" s="37">
        <v>2018</v>
      </c>
      <c r="I11" s="88">
        <v>1500</v>
      </c>
      <c r="J11" s="87">
        <v>0</v>
      </c>
      <c r="K11" s="112">
        <v>0</v>
      </c>
      <c r="L11" s="446">
        <f t="shared" si="0"/>
        <v>0</v>
      </c>
      <c r="M11" s="378">
        <v>0</v>
      </c>
      <c r="N11" s="379">
        <v>0</v>
      </c>
      <c r="O11" s="89">
        <v>0</v>
      </c>
      <c r="P11" s="112">
        <v>0</v>
      </c>
      <c r="Q11" s="269">
        <v>1500</v>
      </c>
      <c r="R11" s="89">
        <v>0</v>
      </c>
      <c r="S11" s="112">
        <v>0</v>
      </c>
      <c r="T11" s="269">
        <v>0</v>
      </c>
      <c r="U11" s="89">
        <v>0</v>
      </c>
      <c r="V11" s="112">
        <v>0</v>
      </c>
      <c r="W11" s="269">
        <v>0</v>
      </c>
      <c r="X11" s="89">
        <v>0</v>
      </c>
      <c r="Y11" s="112">
        <v>0</v>
      </c>
      <c r="Z11" s="88">
        <v>0</v>
      </c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</row>
    <row r="12" spans="1:42" s="29" customFormat="1" ht="33.6" customHeight="1" x14ac:dyDescent="0.25">
      <c r="A12" s="40"/>
      <c r="B12" s="41"/>
      <c r="C12" s="51"/>
      <c r="D12" s="118" t="s">
        <v>321</v>
      </c>
      <c r="E12" s="35" t="s">
        <v>332</v>
      </c>
      <c r="F12" s="36" t="s">
        <v>332</v>
      </c>
      <c r="G12" s="36">
        <v>2018</v>
      </c>
      <c r="H12" s="37">
        <v>2018</v>
      </c>
      <c r="I12" s="88">
        <v>528</v>
      </c>
      <c r="J12" s="87">
        <v>0</v>
      </c>
      <c r="K12" s="112">
        <v>0</v>
      </c>
      <c r="L12" s="375">
        <f t="shared" si="0"/>
        <v>0</v>
      </c>
      <c r="M12" s="378">
        <v>0</v>
      </c>
      <c r="N12" s="379">
        <v>0</v>
      </c>
      <c r="O12" s="89">
        <v>0</v>
      </c>
      <c r="P12" s="112">
        <v>0</v>
      </c>
      <c r="Q12" s="269">
        <v>528</v>
      </c>
      <c r="R12" s="89">
        <v>0</v>
      </c>
      <c r="S12" s="112">
        <v>0</v>
      </c>
      <c r="T12" s="269">
        <v>0</v>
      </c>
      <c r="U12" s="89">
        <v>0</v>
      </c>
      <c r="V12" s="112">
        <v>0</v>
      </c>
      <c r="W12" s="269">
        <v>0</v>
      </c>
      <c r="X12" s="89">
        <v>0</v>
      </c>
      <c r="Y12" s="112">
        <v>0</v>
      </c>
      <c r="Z12" s="88">
        <v>0</v>
      </c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</row>
    <row r="13" spans="1:42" s="29" customFormat="1" ht="24.6" customHeight="1" x14ac:dyDescent="0.25">
      <c r="A13" s="40"/>
      <c r="B13" s="41"/>
      <c r="C13" s="51"/>
      <c r="D13" s="445" t="s">
        <v>322</v>
      </c>
      <c r="E13" s="35" t="s">
        <v>332</v>
      </c>
      <c r="F13" s="36" t="s">
        <v>332</v>
      </c>
      <c r="G13" s="36">
        <v>2018</v>
      </c>
      <c r="H13" s="37">
        <v>2018</v>
      </c>
      <c r="I13" s="88">
        <v>2500</v>
      </c>
      <c r="J13" s="87">
        <v>0</v>
      </c>
      <c r="K13" s="112">
        <v>0</v>
      </c>
      <c r="L13" s="446">
        <f t="shared" si="0"/>
        <v>0</v>
      </c>
      <c r="M13" s="378">
        <v>0</v>
      </c>
      <c r="N13" s="379">
        <v>0</v>
      </c>
      <c r="O13" s="89">
        <v>0</v>
      </c>
      <c r="P13" s="112">
        <v>0</v>
      </c>
      <c r="Q13" s="269">
        <v>2500</v>
      </c>
      <c r="R13" s="89">
        <v>0</v>
      </c>
      <c r="S13" s="112">
        <v>0</v>
      </c>
      <c r="T13" s="269">
        <v>0</v>
      </c>
      <c r="U13" s="89">
        <v>0</v>
      </c>
      <c r="V13" s="112">
        <v>0</v>
      </c>
      <c r="W13" s="269">
        <v>0</v>
      </c>
      <c r="X13" s="89">
        <v>0</v>
      </c>
      <c r="Y13" s="112">
        <v>0</v>
      </c>
      <c r="Z13" s="88">
        <v>0</v>
      </c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</row>
    <row r="14" spans="1:42" s="29" customFormat="1" ht="30.6" customHeight="1" x14ac:dyDescent="0.25">
      <c r="A14" s="40"/>
      <c r="B14" s="41"/>
      <c r="C14" s="51"/>
      <c r="D14" s="118" t="s">
        <v>323</v>
      </c>
      <c r="E14" s="35" t="s">
        <v>332</v>
      </c>
      <c r="F14" s="36" t="s">
        <v>332</v>
      </c>
      <c r="G14" s="36">
        <v>2019</v>
      </c>
      <c r="H14" s="37">
        <v>2019</v>
      </c>
      <c r="I14" s="88">
        <v>6500</v>
      </c>
      <c r="J14" s="87">
        <v>0</v>
      </c>
      <c r="K14" s="112">
        <v>0</v>
      </c>
      <c r="L14" s="375">
        <f t="shared" si="0"/>
        <v>0</v>
      </c>
      <c r="M14" s="378">
        <v>0</v>
      </c>
      <c r="N14" s="379">
        <v>0</v>
      </c>
      <c r="O14" s="89">
        <v>0</v>
      </c>
      <c r="P14" s="112">
        <v>0</v>
      </c>
      <c r="Q14" s="269">
        <v>0</v>
      </c>
      <c r="R14" s="89">
        <v>0</v>
      </c>
      <c r="S14" s="112">
        <v>0</v>
      </c>
      <c r="T14" s="269">
        <v>6500</v>
      </c>
      <c r="U14" s="89">
        <v>0</v>
      </c>
      <c r="V14" s="112">
        <v>0</v>
      </c>
      <c r="W14" s="269">
        <v>0</v>
      </c>
      <c r="X14" s="89">
        <v>0</v>
      </c>
      <c r="Y14" s="112">
        <v>0</v>
      </c>
      <c r="Z14" s="88">
        <v>0</v>
      </c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</row>
    <row r="15" spans="1:42" s="29" customFormat="1" ht="24.6" customHeight="1" x14ac:dyDescent="0.25">
      <c r="A15" s="40"/>
      <c r="B15" s="41"/>
      <c r="C15" s="51"/>
      <c r="D15" s="445" t="s">
        <v>324</v>
      </c>
      <c r="E15" s="35" t="s">
        <v>332</v>
      </c>
      <c r="F15" s="36" t="s">
        <v>332</v>
      </c>
      <c r="G15" s="36">
        <v>2019</v>
      </c>
      <c r="H15" s="37">
        <v>2019</v>
      </c>
      <c r="I15" s="88">
        <v>5000</v>
      </c>
      <c r="J15" s="87">
        <v>0</v>
      </c>
      <c r="K15" s="112">
        <v>0</v>
      </c>
      <c r="L15" s="446">
        <f t="shared" si="0"/>
        <v>0</v>
      </c>
      <c r="M15" s="378">
        <v>0</v>
      </c>
      <c r="N15" s="379">
        <v>0</v>
      </c>
      <c r="O15" s="89">
        <v>0</v>
      </c>
      <c r="P15" s="112">
        <v>0</v>
      </c>
      <c r="Q15" s="269">
        <v>0</v>
      </c>
      <c r="R15" s="89">
        <v>0</v>
      </c>
      <c r="S15" s="112">
        <v>0</v>
      </c>
      <c r="T15" s="269">
        <v>5000</v>
      </c>
      <c r="U15" s="89">
        <v>0</v>
      </c>
      <c r="V15" s="112">
        <v>0</v>
      </c>
      <c r="W15" s="269">
        <v>0</v>
      </c>
      <c r="X15" s="89">
        <v>0</v>
      </c>
      <c r="Y15" s="112">
        <v>0</v>
      </c>
      <c r="Z15" s="88">
        <v>0</v>
      </c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</row>
    <row r="16" spans="1:42" s="29" customFormat="1" ht="24.6" customHeight="1" x14ac:dyDescent="0.25">
      <c r="A16" s="40"/>
      <c r="B16" s="41"/>
      <c r="C16" s="51"/>
      <c r="D16" s="118" t="s">
        <v>325</v>
      </c>
      <c r="E16" s="35" t="s">
        <v>332</v>
      </c>
      <c r="F16" s="36" t="s">
        <v>332</v>
      </c>
      <c r="G16" s="36">
        <v>2019</v>
      </c>
      <c r="H16" s="37">
        <v>2019</v>
      </c>
      <c r="I16" s="88">
        <v>2000</v>
      </c>
      <c r="J16" s="87">
        <v>0</v>
      </c>
      <c r="K16" s="112">
        <v>0</v>
      </c>
      <c r="L16" s="375">
        <f t="shared" si="0"/>
        <v>0</v>
      </c>
      <c r="M16" s="378">
        <v>0</v>
      </c>
      <c r="N16" s="379">
        <v>0</v>
      </c>
      <c r="O16" s="89">
        <v>0</v>
      </c>
      <c r="P16" s="112">
        <v>0</v>
      </c>
      <c r="Q16" s="269">
        <v>0</v>
      </c>
      <c r="R16" s="89">
        <v>0</v>
      </c>
      <c r="S16" s="112">
        <v>0</v>
      </c>
      <c r="T16" s="269">
        <v>2000</v>
      </c>
      <c r="U16" s="89">
        <v>0</v>
      </c>
      <c r="V16" s="112">
        <v>0</v>
      </c>
      <c r="W16" s="269">
        <v>0</v>
      </c>
      <c r="X16" s="89">
        <v>0</v>
      </c>
      <c r="Y16" s="112">
        <v>0</v>
      </c>
      <c r="Z16" s="88">
        <v>0</v>
      </c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</row>
    <row r="17" spans="1:42" s="29" customFormat="1" ht="30.75" customHeight="1" x14ac:dyDescent="0.25">
      <c r="A17" s="40"/>
      <c r="B17" s="41"/>
      <c r="C17" s="51"/>
      <c r="D17" s="445" t="s">
        <v>326</v>
      </c>
      <c r="E17" s="35" t="s">
        <v>332</v>
      </c>
      <c r="F17" s="36" t="s">
        <v>332</v>
      </c>
      <c r="G17" s="36">
        <v>2019</v>
      </c>
      <c r="H17" s="37">
        <v>2019</v>
      </c>
      <c r="I17" s="88">
        <v>3000</v>
      </c>
      <c r="J17" s="87">
        <v>0</v>
      </c>
      <c r="K17" s="112">
        <v>0</v>
      </c>
      <c r="L17" s="446">
        <f t="shared" si="0"/>
        <v>0</v>
      </c>
      <c r="M17" s="378">
        <v>0</v>
      </c>
      <c r="N17" s="379">
        <v>0</v>
      </c>
      <c r="O17" s="89">
        <v>0</v>
      </c>
      <c r="P17" s="112">
        <v>0</v>
      </c>
      <c r="Q17" s="269">
        <v>0</v>
      </c>
      <c r="R17" s="89">
        <v>0</v>
      </c>
      <c r="S17" s="112">
        <v>0</v>
      </c>
      <c r="T17" s="269">
        <v>3000</v>
      </c>
      <c r="U17" s="89">
        <v>0</v>
      </c>
      <c r="V17" s="112">
        <v>0</v>
      </c>
      <c r="W17" s="269">
        <v>0</v>
      </c>
      <c r="X17" s="89">
        <v>0</v>
      </c>
      <c r="Y17" s="112">
        <v>0</v>
      </c>
      <c r="Z17" s="88">
        <v>0</v>
      </c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</row>
    <row r="18" spans="1:42" s="29" customFormat="1" ht="26.45" customHeight="1" x14ac:dyDescent="0.25">
      <c r="A18" s="40"/>
      <c r="B18" s="41"/>
      <c r="C18" s="51"/>
      <c r="D18" s="178" t="s">
        <v>327</v>
      </c>
      <c r="E18" s="35" t="s">
        <v>332</v>
      </c>
      <c r="F18" s="36" t="s">
        <v>332</v>
      </c>
      <c r="G18" s="36">
        <v>2019</v>
      </c>
      <c r="H18" s="37">
        <v>2019</v>
      </c>
      <c r="I18" s="88">
        <v>9233</v>
      </c>
      <c r="J18" s="87">
        <v>0</v>
      </c>
      <c r="K18" s="112">
        <v>0</v>
      </c>
      <c r="L18" s="375">
        <f t="shared" si="0"/>
        <v>0</v>
      </c>
      <c r="M18" s="378">
        <v>0</v>
      </c>
      <c r="N18" s="379">
        <v>0</v>
      </c>
      <c r="O18" s="89">
        <v>0</v>
      </c>
      <c r="P18" s="112">
        <v>0</v>
      </c>
      <c r="Q18" s="269">
        <v>0</v>
      </c>
      <c r="R18" s="89">
        <v>0</v>
      </c>
      <c r="S18" s="112">
        <v>0</v>
      </c>
      <c r="T18" s="269">
        <v>9233</v>
      </c>
      <c r="U18" s="89">
        <v>0</v>
      </c>
      <c r="V18" s="112">
        <v>0</v>
      </c>
      <c r="W18" s="269">
        <v>0</v>
      </c>
      <c r="X18" s="89">
        <v>0</v>
      </c>
      <c r="Y18" s="112">
        <v>0</v>
      </c>
      <c r="Z18" s="88">
        <v>0</v>
      </c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</row>
    <row r="19" spans="1:42" s="29" customFormat="1" ht="26.45" customHeight="1" x14ac:dyDescent="0.25">
      <c r="A19" s="40"/>
      <c r="B19" s="41"/>
      <c r="C19" s="51"/>
      <c r="D19" s="181" t="s">
        <v>328</v>
      </c>
      <c r="E19" s="35" t="s">
        <v>332</v>
      </c>
      <c r="F19" s="36" t="s">
        <v>332</v>
      </c>
      <c r="G19" s="36">
        <v>2019</v>
      </c>
      <c r="H19" s="37">
        <v>2019</v>
      </c>
      <c r="I19" s="88">
        <v>1000</v>
      </c>
      <c r="J19" s="87">
        <v>0</v>
      </c>
      <c r="K19" s="112">
        <v>0</v>
      </c>
      <c r="L19" s="446">
        <f t="shared" si="0"/>
        <v>0</v>
      </c>
      <c r="M19" s="378">
        <v>0</v>
      </c>
      <c r="N19" s="379">
        <v>0</v>
      </c>
      <c r="O19" s="89">
        <v>0</v>
      </c>
      <c r="P19" s="112">
        <v>0</v>
      </c>
      <c r="Q19" s="269">
        <v>0</v>
      </c>
      <c r="R19" s="89">
        <v>0</v>
      </c>
      <c r="S19" s="112">
        <v>0</v>
      </c>
      <c r="T19" s="269">
        <v>1000</v>
      </c>
      <c r="U19" s="89">
        <v>0</v>
      </c>
      <c r="V19" s="112">
        <v>0</v>
      </c>
      <c r="W19" s="269">
        <v>0</v>
      </c>
      <c r="X19" s="89">
        <v>0</v>
      </c>
      <c r="Y19" s="112">
        <v>0</v>
      </c>
      <c r="Z19" s="88">
        <v>0</v>
      </c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</row>
    <row r="20" spans="1:42" s="29" customFormat="1" ht="26.45" customHeight="1" x14ac:dyDescent="0.25">
      <c r="A20" s="40"/>
      <c r="B20" s="41"/>
      <c r="C20" s="51"/>
      <c r="D20" s="110" t="s">
        <v>329</v>
      </c>
      <c r="E20" s="35" t="s">
        <v>332</v>
      </c>
      <c r="F20" s="36" t="s">
        <v>332</v>
      </c>
      <c r="G20" s="36">
        <v>2020</v>
      </c>
      <c r="H20" s="37">
        <v>2020</v>
      </c>
      <c r="I20" s="88">
        <v>1500</v>
      </c>
      <c r="J20" s="87">
        <v>0</v>
      </c>
      <c r="K20" s="112">
        <v>0</v>
      </c>
      <c r="L20" s="375">
        <f t="shared" si="0"/>
        <v>0</v>
      </c>
      <c r="M20" s="378">
        <v>0</v>
      </c>
      <c r="N20" s="379">
        <v>0</v>
      </c>
      <c r="O20" s="89">
        <v>0</v>
      </c>
      <c r="P20" s="112">
        <v>0</v>
      </c>
      <c r="Q20" s="269">
        <v>0</v>
      </c>
      <c r="R20" s="89">
        <v>0</v>
      </c>
      <c r="S20" s="112">
        <v>0</v>
      </c>
      <c r="T20" s="269">
        <v>0</v>
      </c>
      <c r="U20" s="89">
        <v>0</v>
      </c>
      <c r="V20" s="112">
        <v>0</v>
      </c>
      <c r="W20" s="269">
        <v>1500</v>
      </c>
      <c r="X20" s="89">
        <v>0</v>
      </c>
      <c r="Y20" s="112">
        <v>0</v>
      </c>
      <c r="Z20" s="88">
        <v>0</v>
      </c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</row>
    <row r="21" spans="1:42" s="29" customFormat="1" ht="26.45" customHeight="1" thickBot="1" x14ac:dyDescent="0.3">
      <c r="A21" s="40"/>
      <c r="B21" s="41"/>
      <c r="C21" s="51"/>
      <c r="D21" s="110" t="s">
        <v>330</v>
      </c>
      <c r="E21" s="182" t="s">
        <v>332</v>
      </c>
      <c r="F21" s="174" t="s">
        <v>332</v>
      </c>
      <c r="G21" s="174">
        <v>2020</v>
      </c>
      <c r="H21" s="175">
        <v>2020</v>
      </c>
      <c r="I21" s="88">
        <v>12000</v>
      </c>
      <c r="J21" s="87">
        <v>0</v>
      </c>
      <c r="K21" s="112">
        <v>0</v>
      </c>
      <c r="L21" s="446">
        <f t="shared" si="0"/>
        <v>0</v>
      </c>
      <c r="M21" s="378">
        <v>0</v>
      </c>
      <c r="N21" s="379">
        <v>0</v>
      </c>
      <c r="O21" s="89">
        <v>0</v>
      </c>
      <c r="P21" s="112">
        <v>0</v>
      </c>
      <c r="Q21" s="269">
        <v>0</v>
      </c>
      <c r="R21" s="89">
        <v>0</v>
      </c>
      <c r="S21" s="112">
        <v>0</v>
      </c>
      <c r="T21" s="269">
        <v>0</v>
      </c>
      <c r="U21" s="89">
        <v>0</v>
      </c>
      <c r="V21" s="112">
        <v>0</v>
      </c>
      <c r="W21" s="269">
        <v>12000</v>
      </c>
      <c r="X21" s="89">
        <v>0</v>
      </c>
      <c r="Y21" s="112">
        <v>0</v>
      </c>
      <c r="Z21" s="88">
        <v>0</v>
      </c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</row>
    <row r="22" spans="1:42" s="30" customFormat="1" ht="23.1" customHeight="1" thickBot="1" x14ac:dyDescent="0.3">
      <c r="A22" s="42"/>
      <c r="B22" s="43"/>
      <c r="C22" s="52"/>
      <c r="D22" s="740" t="s">
        <v>1</v>
      </c>
      <c r="E22" s="724"/>
      <c r="F22" s="724"/>
      <c r="G22" s="724"/>
      <c r="H22" s="725"/>
      <c r="I22" s="72">
        <f t="shared" ref="I22:Z22" si="1">SUM(I7:I21)</f>
        <v>67009</v>
      </c>
      <c r="J22" s="73">
        <f t="shared" si="1"/>
        <v>0</v>
      </c>
      <c r="K22" s="74">
        <f t="shared" si="1"/>
        <v>0</v>
      </c>
      <c r="L22" s="387">
        <f t="shared" si="1"/>
        <v>14248</v>
      </c>
      <c r="M22" s="388">
        <f t="shared" si="1"/>
        <v>0</v>
      </c>
      <c r="N22" s="389">
        <f t="shared" si="1"/>
        <v>14248</v>
      </c>
      <c r="O22" s="75">
        <f t="shared" si="1"/>
        <v>0</v>
      </c>
      <c r="P22" s="74">
        <f t="shared" si="1"/>
        <v>0</v>
      </c>
      <c r="Q22" s="195">
        <f t="shared" si="1"/>
        <v>12528</v>
      </c>
      <c r="R22" s="76">
        <f t="shared" si="1"/>
        <v>0</v>
      </c>
      <c r="S22" s="74">
        <f t="shared" si="1"/>
        <v>0</v>
      </c>
      <c r="T22" s="195">
        <f t="shared" si="1"/>
        <v>26733</v>
      </c>
      <c r="U22" s="75">
        <f t="shared" si="1"/>
        <v>0</v>
      </c>
      <c r="V22" s="74">
        <f t="shared" si="1"/>
        <v>0</v>
      </c>
      <c r="W22" s="195">
        <f t="shared" si="1"/>
        <v>13500</v>
      </c>
      <c r="X22" s="75">
        <f t="shared" si="1"/>
        <v>0</v>
      </c>
      <c r="Y22" s="74">
        <f t="shared" si="1"/>
        <v>0</v>
      </c>
      <c r="Z22" s="77">
        <f t="shared" si="1"/>
        <v>0</v>
      </c>
      <c r="AA22" s="92"/>
    </row>
    <row r="23" spans="1:42" s="30" customFormat="1" ht="7.5" customHeight="1" x14ac:dyDescent="0.25">
      <c r="A23" s="47"/>
      <c r="B23" s="47"/>
      <c r="C23" s="47"/>
      <c r="D23" s="53"/>
      <c r="E23" s="53"/>
      <c r="F23" s="53"/>
      <c r="G23" s="53"/>
      <c r="H23" s="53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62"/>
      <c r="X23" s="62"/>
      <c r="Y23" s="62"/>
      <c r="Z23" s="62"/>
    </row>
    <row r="24" spans="1:42" ht="9" customHeight="1" thickBot="1" x14ac:dyDescent="0.25"/>
    <row r="25" spans="1:42" s="30" customFormat="1" ht="7.5" customHeight="1" thickBot="1" x14ac:dyDescent="0.3">
      <c r="A25" s="47"/>
      <c r="B25" s="47"/>
      <c r="C25" s="47"/>
      <c r="D25" s="53"/>
      <c r="E25" s="53"/>
      <c r="F25" s="53"/>
      <c r="G25" s="53"/>
      <c r="H25" s="53"/>
      <c r="I25" s="61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62"/>
      <c r="X25" s="62"/>
      <c r="Y25" s="62"/>
      <c r="Z25" s="62"/>
    </row>
    <row r="26" spans="1:42" s="3" customFormat="1" ht="15.95" customHeight="1" x14ac:dyDescent="0.25">
      <c r="A26" s="47"/>
      <c r="B26" s="47"/>
      <c r="C26" s="47"/>
      <c r="D26" s="24" t="s">
        <v>23</v>
      </c>
      <c r="E26" s="55"/>
      <c r="F26" s="55"/>
      <c r="G26" s="55"/>
      <c r="H26" s="55"/>
      <c r="I26" s="9" t="s">
        <v>15</v>
      </c>
      <c r="J26" s="60" t="s">
        <v>42</v>
      </c>
      <c r="K26" s="16" t="s">
        <v>24</v>
      </c>
      <c r="L26" s="16"/>
      <c r="M26" s="16" t="s">
        <v>212</v>
      </c>
      <c r="N26" s="60"/>
      <c r="O26" s="18"/>
      <c r="P26" s="18"/>
      <c r="Q26" s="18"/>
      <c r="R26" s="18"/>
      <c r="S26" s="18"/>
      <c r="T26" s="18"/>
      <c r="U26" s="18"/>
      <c r="V26" s="18"/>
      <c r="W26" s="208"/>
      <c r="X26" s="202"/>
      <c r="Y26" s="209"/>
      <c r="Z26" s="183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</row>
    <row r="27" spans="1:42" s="3" customFormat="1" ht="15.95" customHeight="1" x14ac:dyDescent="0.25">
      <c r="A27" s="210"/>
      <c r="B27" s="210"/>
      <c r="C27" s="210"/>
      <c r="D27" s="12"/>
      <c r="E27" s="56"/>
      <c r="F27" s="56"/>
      <c r="G27" s="56"/>
      <c r="H27" s="56"/>
      <c r="I27" s="11" t="s">
        <v>16</v>
      </c>
      <c r="J27" s="19" t="s">
        <v>42</v>
      </c>
      <c r="K27" s="17" t="s">
        <v>25</v>
      </c>
      <c r="L27" s="17"/>
      <c r="M27" s="17" t="s">
        <v>211</v>
      </c>
      <c r="N27" s="19"/>
      <c r="O27" s="20"/>
      <c r="P27" s="20"/>
      <c r="Q27" s="20"/>
      <c r="R27" s="20"/>
      <c r="S27" s="20"/>
      <c r="T27" s="20"/>
      <c r="U27" s="20"/>
      <c r="V27" s="20"/>
      <c r="W27" s="211"/>
      <c r="X27" s="209"/>
      <c r="Y27" s="209"/>
      <c r="Z27" s="183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</row>
    <row r="28" spans="1:42" s="2" customFormat="1" ht="15.95" customHeight="1" x14ac:dyDescent="0.25">
      <c r="A28" s="44"/>
      <c r="B28" s="45"/>
      <c r="C28" s="46"/>
      <c r="D28" s="57"/>
      <c r="E28" s="38"/>
      <c r="F28" s="38"/>
      <c r="G28" s="38"/>
      <c r="H28" s="38"/>
      <c r="I28" s="11" t="s">
        <v>17</v>
      </c>
      <c r="J28" s="19" t="s">
        <v>42</v>
      </c>
      <c r="K28" s="20" t="s">
        <v>214</v>
      </c>
      <c r="L28" s="17"/>
      <c r="M28" s="19"/>
      <c r="N28" s="19"/>
      <c r="O28" s="20"/>
      <c r="P28" s="56"/>
      <c r="Q28" s="56"/>
      <c r="R28" s="56"/>
      <c r="S28" s="56"/>
      <c r="T28" s="56"/>
      <c r="U28" s="56"/>
      <c r="V28" s="56"/>
      <c r="W28" s="58"/>
      <c r="X28" s="8"/>
      <c r="Z28" s="183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</row>
    <row r="29" spans="1:42" s="2" customFormat="1" ht="15.95" customHeight="1" thickBot="1" x14ac:dyDescent="0.3">
      <c r="A29" s="3"/>
      <c r="B29" s="45"/>
      <c r="C29" s="46"/>
      <c r="D29" s="59"/>
      <c r="E29" s="31"/>
      <c r="F29" s="31"/>
      <c r="G29" s="31"/>
      <c r="H29" s="31"/>
      <c r="I29" s="10" t="s">
        <v>18</v>
      </c>
      <c r="J29" s="21" t="s">
        <v>42</v>
      </c>
      <c r="K29" s="22" t="s">
        <v>213</v>
      </c>
      <c r="L29" s="23"/>
      <c r="M29" s="21"/>
      <c r="N29" s="21"/>
      <c r="O29" s="22"/>
      <c r="P29" s="25"/>
      <c r="Q29" s="25"/>
      <c r="R29" s="25"/>
      <c r="S29" s="25"/>
      <c r="T29" s="25"/>
      <c r="U29" s="25"/>
      <c r="V29" s="25"/>
      <c r="W29" s="13"/>
      <c r="Z29" s="183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</row>
  </sheetData>
  <mergeCells count="25">
    <mergeCell ref="M4:P4"/>
    <mergeCell ref="Q4:Y4"/>
    <mergeCell ref="Z4:Z6"/>
    <mergeCell ref="A5:A6"/>
    <mergeCell ref="B5:B6"/>
    <mergeCell ref="C5:C6"/>
    <mergeCell ref="G5:G6"/>
    <mergeCell ref="H5:H6"/>
    <mergeCell ref="J5:J6"/>
    <mergeCell ref="K5:K6"/>
    <mergeCell ref="A3:C4"/>
    <mergeCell ref="D4:D6"/>
    <mergeCell ref="E4:E6"/>
    <mergeCell ref="F4:F6"/>
    <mergeCell ref="G4:H4"/>
    <mergeCell ref="I4:I6"/>
    <mergeCell ref="Q5:S5"/>
    <mergeCell ref="T5:V5"/>
    <mergeCell ref="W5:Y5"/>
    <mergeCell ref="D22:H22"/>
    <mergeCell ref="L5:L6"/>
    <mergeCell ref="M5:M6"/>
    <mergeCell ref="N5:N6"/>
    <mergeCell ref="O5:O6"/>
    <mergeCell ref="P5:P6"/>
  </mergeCells>
  <pageMargins left="0.27559055118110237" right="0.19685039370078741" top="0.98425196850393704" bottom="0.19685039370078741" header="0.78740157480314965" footer="0.19685039370078741"/>
  <pageSetup paperSize="9" scale="54" orientation="landscape" r:id="rId1"/>
  <headerFooter alignWithMargins="0">
    <oddHeader>&amp;C&amp;"Arial,Tučné"&amp;24Požadavky na kapitálový rozpočet statutárního města Ostravy pro rok  2017 a kapitálový výhled na &amp;28léta  2018 - 2020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2"/>
  <sheetViews>
    <sheetView topLeftCell="B13" zoomScale="75" zoomScaleNormal="75" workbookViewId="0">
      <selection activeCell="L23" sqref="L23"/>
    </sheetView>
  </sheetViews>
  <sheetFormatPr defaultRowHeight="12.75" x14ac:dyDescent="0.2"/>
  <cols>
    <col min="1" max="3" width="6.7109375" customWidth="1"/>
    <col min="4" max="4" width="46.7109375" customWidth="1"/>
    <col min="5" max="6" width="4.28515625" customWidth="1"/>
    <col min="7" max="8" width="4.85546875" customWidth="1"/>
    <col min="9" max="9" width="13.5703125" customWidth="1"/>
    <col min="10" max="26" width="10.7109375" customWidth="1"/>
  </cols>
  <sheetData>
    <row r="1" spans="1:42" s="122" customFormat="1" ht="15.75" x14ac:dyDescent="0.25">
      <c r="Z1" s="491" t="s">
        <v>109</v>
      </c>
    </row>
    <row r="2" spans="1:42" s="30" customFormat="1" ht="7.5" customHeight="1" x14ac:dyDescent="0.25">
      <c r="A2" s="47"/>
      <c r="B2" s="47"/>
      <c r="C2" s="47"/>
      <c r="D2" s="188"/>
      <c r="E2" s="188"/>
      <c r="F2" s="188"/>
      <c r="G2" s="188"/>
      <c r="H2" s="188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</row>
    <row r="3" spans="1:42" ht="9" customHeight="1" x14ac:dyDescent="0.2"/>
    <row r="4" spans="1:42" ht="24.75" customHeight="1" x14ac:dyDescent="0.25">
      <c r="A4" s="5"/>
      <c r="D4" s="63" t="s">
        <v>44</v>
      </c>
      <c r="E4" s="64" t="s">
        <v>57</v>
      </c>
      <c r="F4" s="65"/>
      <c r="G4" s="65"/>
      <c r="H4" s="65"/>
      <c r="I4" s="65"/>
      <c r="J4" s="65"/>
      <c r="K4" s="65"/>
      <c r="L4" s="65"/>
      <c r="M4" s="14"/>
      <c r="N4" s="14"/>
      <c r="O4" s="14"/>
      <c r="P4" s="1"/>
      <c r="Z4" s="4" t="s">
        <v>26</v>
      </c>
    </row>
    <row r="5" spans="1:42" ht="15" customHeight="1" thickBot="1" x14ac:dyDescent="0.25">
      <c r="A5" s="692" t="s">
        <v>118</v>
      </c>
      <c r="B5" s="693"/>
      <c r="C5" s="694"/>
      <c r="I5" s="6" t="s">
        <v>2</v>
      </c>
      <c r="J5" s="6" t="s">
        <v>3</v>
      </c>
      <c r="K5" s="6" t="s">
        <v>4</v>
      </c>
      <c r="L5" s="6" t="s">
        <v>5</v>
      </c>
      <c r="M5" s="6" t="s">
        <v>6</v>
      </c>
      <c r="N5" s="6" t="s">
        <v>7</v>
      </c>
      <c r="O5" s="7" t="s">
        <v>208</v>
      </c>
      <c r="P5" s="7" t="s">
        <v>8</v>
      </c>
      <c r="Q5" s="7" t="s">
        <v>9</v>
      </c>
      <c r="R5" s="7" t="s">
        <v>10</v>
      </c>
      <c r="S5" s="7" t="s">
        <v>209</v>
      </c>
      <c r="T5" s="7" t="s">
        <v>11</v>
      </c>
      <c r="U5" s="7" t="s">
        <v>14</v>
      </c>
      <c r="V5" s="7" t="s">
        <v>19</v>
      </c>
      <c r="W5" s="7" t="s">
        <v>210</v>
      </c>
      <c r="X5" s="6" t="s">
        <v>30</v>
      </c>
      <c r="Y5" s="6" t="s">
        <v>31</v>
      </c>
      <c r="Z5" s="6" t="s">
        <v>32</v>
      </c>
    </row>
    <row r="6" spans="1:42" ht="15.75" customHeight="1" thickBot="1" x14ac:dyDescent="0.25">
      <c r="A6" s="695"/>
      <c r="B6" s="696"/>
      <c r="C6" s="697"/>
      <c r="D6" s="711" t="s">
        <v>0</v>
      </c>
      <c r="E6" s="729" t="s">
        <v>34</v>
      </c>
      <c r="F6" s="732" t="s">
        <v>35</v>
      </c>
      <c r="G6" s="735" t="s">
        <v>36</v>
      </c>
      <c r="H6" s="736"/>
      <c r="I6" s="708" t="s">
        <v>27</v>
      </c>
      <c r="J6" s="27" t="s">
        <v>33</v>
      </c>
      <c r="K6" s="27" t="s">
        <v>13</v>
      </c>
      <c r="L6" s="390" t="s">
        <v>12</v>
      </c>
      <c r="M6" s="716" t="s">
        <v>128</v>
      </c>
      <c r="N6" s="717"/>
      <c r="O6" s="717"/>
      <c r="P6" s="718"/>
      <c r="Q6" s="678" t="s">
        <v>136</v>
      </c>
      <c r="R6" s="679"/>
      <c r="S6" s="679"/>
      <c r="T6" s="679"/>
      <c r="U6" s="679"/>
      <c r="V6" s="679"/>
      <c r="W6" s="679"/>
      <c r="X6" s="679"/>
      <c r="Y6" s="679"/>
      <c r="Z6" s="668" t="s">
        <v>135</v>
      </c>
    </row>
    <row r="7" spans="1:42" ht="15.75" customHeight="1" x14ac:dyDescent="0.2">
      <c r="A7" s="698" t="s">
        <v>39</v>
      </c>
      <c r="B7" s="700" t="s">
        <v>40</v>
      </c>
      <c r="C7" s="702" t="s">
        <v>41</v>
      </c>
      <c r="D7" s="712"/>
      <c r="E7" s="730"/>
      <c r="F7" s="733"/>
      <c r="G7" s="737" t="s">
        <v>37</v>
      </c>
      <c r="H7" s="714" t="s">
        <v>38</v>
      </c>
      <c r="I7" s="709"/>
      <c r="J7" s="704" t="s">
        <v>132</v>
      </c>
      <c r="K7" s="704" t="s">
        <v>133</v>
      </c>
      <c r="L7" s="727" t="s">
        <v>134</v>
      </c>
      <c r="M7" s="719" t="s">
        <v>129</v>
      </c>
      <c r="N7" s="721" t="s">
        <v>43</v>
      </c>
      <c r="O7" s="683" t="s">
        <v>21</v>
      </c>
      <c r="P7" s="685" t="s">
        <v>22</v>
      </c>
      <c r="Q7" s="675" t="s">
        <v>117</v>
      </c>
      <c r="R7" s="676"/>
      <c r="S7" s="680"/>
      <c r="T7" s="675" t="s">
        <v>121</v>
      </c>
      <c r="U7" s="676"/>
      <c r="V7" s="677"/>
      <c r="W7" s="676" t="s">
        <v>130</v>
      </c>
      <c r="X7" s="676"/>
      <c r="Y7" s="726"/>
      <c r="Z7" s="706"/>
    </row>
    <row r="8" spans="1:42" ht="39" customHeight="1" thickBot="1" x14ac:dyDescent="0.25">
      <c r="A8" s="699"/>
      <c r="B8" s="701"/>
      <c r="C8" s="703"/>
      <c r="D8" s="713"/>
      <c r="E8" s="730"/>
      <c r="F8" s="733"/>
      <c r="G8" s="744"/>
      <c r="H8" s="743"/>
      <c r="I8" s="710"/>
      <c r="J8" s="705"/>
      <c r="K8" s="705"/>
      <c r="L8" s="728"/>
      <c r="M8" s="720"/>
      <c r="N8" s="722"/>
      <c r="O8" s="684"/>
      <c r="P8" s="686"/>
      <c r="Q8" s="194" t="s">
        <v>20</v>
      </c>
      <c r="R8" s="26" t="s">
        <v>28</v>
      </c>
      <c r="S8" s="15" t="s">
        <v>29</v>
      </c>
      <c r="T8" s="197" t="s">
        <v>20</v>
      </c>
      <c r="U8" s="26" t="s">
        <v>28</v>
      </c>
      <c r="V8" s="15" t="s">
        <v>29</v>
      </c>
      <c r="W8" s="197" t="s">
        <v>20</v>
      </c>
      <c r="X8" s="26" t="s">
        <v>28</v>
      </c>
      <c r="Y8" s="15" t="s">
        <v>29</v>
      </c>
      <c r="Z8" s="707"/>
    </row>
    <row r="9" spans="1:42" s="28" customFormat="1" ht="31.9" customHeight="1" x14ac:dyDescent="0.25">
      <c r="A9" s="489">
        <v>3612</v>
      </c>
      <c r="B9" s="49"/>
      <c r="C9" s="50"/>
      <c r="D9" s="109" t="s">
        <v>333</v>
      </c>
      <c r="E9" s="32" t="s">
        <v>334</v>
      </c>
      <c r="F9" s="33" t="s">
        <v>334</v>
      </c>
      <c r="G9" s="33">
        <v>2017</v>
      </c>
      <c r="H9" s="176">
        <v>2017</v>
      </c>
      <c r="I9" s="86">
        <f t="shared" ref="I9:I26" si="0">J9+K9+L9+SUM(Q9:Z9)</f>
        <v>6000</v>
      </c>
      <c r="J9" s="80">
        <v>0</v>
      </c>
      <c r="K9" s="143">
        <v>500</v>
      </c>
      <c r="L9" s="380">
        <v>5500</v>
      </c>
      <c r="M9" s="376">
        <v>0</v>
      </c>
      <c r="N9" s="377">
        <v>5500</v>
      </c>
      <c r="O9" s="80">
        <v>0</v>
      </c>
      <c r="P9" s="143">
        <v>0</v>
      </c>
      <c r="Q9" s="268">
        <v>0</v>
      </c>
      <c r="R9" s="113">
        <v>0</v>
      </c>
      <c r="S9" s="143">
        <v>0</v>
      </c>
      <c r="T9" s="268">
        <v>0</v>
      </c>
      <c r="U9" s="113">
        <v>0</v>
      </c>
      <c r="V9" s="143">
        <v>0</v>
      </c>
      <c r="W9" s="268">
        <v>0</v>
      </c>
      <c r="X9" s="113">
        <v>0</v>
      </c>
      <c r="Y9" s="143">
        <v>0</v>
      </c>
      <c r="Z9" s="81">
        <v>0</v>
      </c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</row>
    <row r="10" spans="1:42" s="29" customFormat="1" ht="25.5" customHeight="1" x14ac:dyDescent="0.25">
      <c r="A10" s="490">
        <v>2219</v>
      </c>
      <c r="B10" s="41"/>
      <c r="C10" s="51"/>
      <c r="D10" s="104" t="s">
        <v>335</v>
      </c>
      <c r="E10" s="35" t="s">
        <v>334</v>
      </c>
      <c r="F10" s="36" t="s">
        <v>334</v>
      </c>
      <c r="G10" s="36">
        <v>2018</v>
      </c>
      <c r="H10" s="172">
        <v>2018</v>
      </c>
      <c r="I10" s="86">
        <f t="shared" si="0"/>
        <v>2000</v>
      </c>
      <c r="J10" s="87">
        <v>0</v>
      </c>
      <c r="K10" s="112">
        <v>0</v>
      </c>
      <c r="L10" s="383">
        <v>400</v>
      </c>
      <c r="M10" s="378">
        <v>0</v>
      </c>
      <c r="N10" s="379">
        <v>400</v>
      </c>
      <c r="O10" s="87">
        <v>0</v>
      </c>
      <c r="P10" s="112">
        <v>0</v>
      </c>
      <c r="Q10" s="269">
        <v>1600</v>
      </c>
      <c r="R10" s="89">
        <v>0</v>
      </c>
      <c r="S10" s="112">
        <v>0</v>
      </c>
      <c r="T10" s="269">
        <v>0</v>
      </c>
      <c r="U10" s="89">
        <v>0</v>
      </c>
      <c r="V10" s="112">
        <v>0</v>
      </c>
      <c r="W10" s="269">
        <v>0</v>
      </c>
      <c r="X10" s="89">
        <v>0</v>
      </c>
      <c r="Y10" s="112">
        <v>0</v>
      </c>
      <c r="Z10" s="88">
        <v>0</v>
      </c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</row>
    <row r="11" spans="1:42" s="29" customFormat="1" ht="25.5" customHeight="1" x14ac:dyDescent="0.25">
      <c r="A11" s="490">
        <v>3111</v>
      </c>
      <c r="B11" s="41"/>
      <c r="C11" s="51"/>
      <c r="D11" s="111" t="s">
        <v>339</v>
      </c>
      <c r="E11" s="35" t="s">
        <v>334</v>
      </c>
      <c r="F11" s="36" t="s">
        <v>334</v>
      </c>
      <c r="G11" s="36">
        <v>2017</v>
      </c>
      <c r="H11" s="172">
        <v>2018</v>
      </c>
      <c r="I11" s="86">
        <f t="shared" si="0"/>
        <v>5000</v>
      </c>
      <c r="J11" s="87">
        <v>0</v>
      </c>
      <c r="K11" s="112">
        <v>0</v>
      </c>
      <c r="L11" s="383">
        <v>500</v>
      </c>
      <c r="M11" s="378">
        <v>0</v>
      </c>
      <c r="N11" s="379">
        <v>500</v>
      </c>
      <c r="O11" s="87">
        <v>0</v>
      </c>
      <c r="P11" s="112">
        <v>0</v>
      </c>
      <c r="Q11" s="269">
        <v>4500</v>
      </c>
      <c r="R11" s="89">
        <v>0</v>
      </c>
      <c r="S11" s="112">
        <v>0</v>
      </c>
      <c r="T11" s="269">
        <v>0</v>
      </c>
      <c r="U11" s="89">
        <v>0</v>
      </c>
      <c r="V11" s="112">
        <v>0</v>
      </c>
      <c r="W11" s="269">
        <v>0</v>
      </c>
      <c r="X11" s="89">
        <v>0</v>
      </c>
      <c r="Y11" s="112">
        <v>0</v>
      </c>
      <c r="Z11" s="88">
        <v>0</v>
      </c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</row>
    <row r="12" spans="1:42" s="29" customFormat="1" ht="25.5" customHeight="1" x14ac:dyDescent="0.25">
      <c r="A12" s="490">
        <v>2219</v>
      </c>
      <c r="B12" s="41"/>
      <c r="C12" s="51"/>
      <c r="D12" s="110" t="s">
        <v>340</v>
      </c>
      <c r="E12" s="35" t="s">
        <v>334</v>
      </c>
      <c r="F12" s="36" t="s">
        <v>334</v>
      </c>
      <c r="G12" s="36">
        <v>2018</v>
      </c>
      <c r="H12" s="172">
        <v>2018</v>
      </c>
      <c r="I12" s="86">
        <f t="shared" si="0"/>
        <v>3000</v>
      </c>
      <c r="J12" s="87">
        <v>0</v>
      </c>
      <c r="K12" s="112">
        <v>0</v>
      </c>
      <c r="L12" s="383">
        <v>0</v>
      </c>
      <c r="M12" s="378">
        <v>0</v>
      </c>
      <c r="N12" s="379">
        <v>0</v>
      </c>
      <c r="O12" s="89">
        <v>0</v>
      </c>
      <c r="P12" s="112">
        <v>0</v>
      </c>
      <c r="Q12" s="269">
        <v>0</v>
      </c>
      <c r="R12" s="89">
        <v>0</v>
      </c>
      <c r="S12" s="112">
        <v>0</v>
      </c>
      <c r="T12" s="269">
        <v>0</v>
      </c>
      <c r="U12" s="89">
        <v>0</v>
      </c>
      <c r="V12" s="112">
        <v>0</v>
      </c>
      <c r="W12" s="269">
        <v>3000</v>
      </c>
      <c r="X12" s="89">
        <v>0</v>
      </c>
      <c r="Y12" s="112">
        <v>0</v>
      </c>
      <c r="Z12" s="88">
        <v>0</v>
      </c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</row>
    <row r="13" spans="1:42" s="29" customFormat="1" ht="33" customHeight="1" x14ac:dyDescent="0.25">
      <c r="A13" s="490">
        <v>3639</v>
      </c>
      <c r="B13" s="41"/>
      <c r="C13" s="51"/>
      <c r="D13" s="110" t="s">
        <v>336</v>
      </c>
      <c r="E13" s="35" t="s">
        <v>334</v>
      </c>
      <c r="F13" s="36" t="s">
        <v>334</v>
      </c>
      <c r="G13" s="36">
        <v>2007</v>
      </c>
      <c r="H13" s="172">
        <v>2017</v>
      </c>
      <c r="I13" s="86">
        <f t="shared" si="0"/>
        <v>20000</v>
      </c>
      <c r="J13" s="87">
        <v>1500</v>
      </c>
      <c r="K13" s="112">
        <v>0</v>
      </c>
      <c r="L13" s="383">
        <v>18500</v>
      </c>
      <c r="M13" s="378">
        <v>0</v>
      </c>
      <c r="N13" s="379">
        <v>0</v>
      </c>
      <c r="O13" s="89">
        <v>18500</v>
      </c>
      <c r="P13" s="112">
        <v>0</v>
      </c>
      <c r="Q13" s="269">
        <v>0</v>
      </c>
      <c r="R13" s="89">
        <v>0</v>
      </c>
      <c r="S13" s="112">
        <v>0</v>
      </c>
      <c r="T13" s="269">
        <v>0</v>
      </c>
      <c r="U13" s="89">
        <v>0</v>
      </c>
      <c r="V13" s="112">
        <v>0</v>
      </c>
      <c r="W13" s="269">
        <v>0</v>
      </c>
      <c r="X13" s="89">
        <v>0</v>
      </c>
      <c r="Y13" s="112">
        <v>0</v>
      </c>
      <c r="Z13" s="88">
        <v>0</v>
      </c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</row>
    <row r="14" spans="1:42" s="29" customFormat="1" ht="25.5" customHeight="1" x14ac:dyDescent="0.25">
      <c r="A14" s="490">
        <v>2321</v>
      </c>
      <c r="B14" s="41"/>
      <c r="C14" s="51"/>
      <c r="D14" s="118" t="s">
        <v>341</v>
      </c>
      <c r="E14" s="35" t="s">
        <v>334</v>
      </c>
      <c r="F14" s="36" t="s">
        <v>334</v>
      </c>
      <c r="G14" s="36">
        <v>2016</v>
      </c>
      <c r="H14" s="172">
        <v>2018</v>
      </c>
      <c r="I14" s="86">
        <f t="shared" si="0"/>
        <v>4000</v>
      </c>
      <c r="J14" s="87">
        <v>0</v>
      </c>
      <c r="K14" s="112">
        <v>0</v>
      </c>
      <c r="L14" s="383">
        <v>0</v>
      </c>
      <c r="M14" s="378">
        <v>0</v>
      </c>
      <c r="N14" s="379">
        <v>0</v>
      </c>
      <c r="O14" s="89">
        <v>0</v>
      </c>
      <c r="P14" s="112">
        <v>0</v>
      </c>
      <c r="Q14" s="269">
        <v>500</v>
      </c>
      <c r="R14" s="89">
        <v>0</v>
      </c>
      <c r="S14" s="112">
        <v>0</v>
      </c>
      <c r="T14" s="269">
        <v>0</v>
      </c>
      <c r="U14" s="89">
        <v>0</v>
      </c>
      <c r="V14" s="112">
        <v>0</v>
      </c>
      <c r="W14" s="269">
        <v>3500</v>
      </c>
      <c r="X14" s="89">
        <v>0</v>
      </c>
      <c r="Y14" s="112">
        <v>0</v>
      </c>
      <c r="Z14" s="88">
        <v>0</v>
      </c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</row>
    <row r="15" spans="1:42" s="29" customFormat="1" ht="25.5" customHeight="1" x14ac:dyDescent="0.25">
      <c r="A15" s="490">
        <v>2219</v>
      </c>
      <c r="B15" s="41"/>
      <c r="C15" s="51"/>
      <c r="D15" s="115" t="s">
        <v>342</v>
      </c>
      <c r="E15" s="35" t="s">
        <v>334</v>
      </c>
      <c r="F15" s="36" t="s">
        <v>334</v>
      </c>
      <c r="G15" s="36">
        <v>2018</v>
      </c>
      <c r="H15" s="172">
        <v>2019</v>
      </c>
      <c r="I15" s="86">
        <f t="shared" si="0"/>
        <v>3000</v>
      </c>
      <c r="J15" s="87">
        <v>0</v>
      </c>
      <c r="K15" s="112">
        <v>0</v>
      </c>
      <c r="L15" s="383">
        <v>0</v>
      </c>
      <c r="M15" s="378">
        <v>0</v>
      </c>
      <c r="N15" s="379">
        <v>0</v>
      </c>
      <c r="O15" s="89">
        <v>0</v>
      </c>
      <c r="P15" s="112">
        <v>0</v>
      </c>
      <c r="Q15" s="269">
        <v>0</v>
      </c>
      <c r="R15" s="89">
        <v>0</v>
      </c>
      <c r="S15" s="112">
        <v>0</v>
      </c>
      <c r="T15" s="269">
        <v>0</v>
      </c>
      <c r="U15" s="89">
        <v>0</v>
      </c>
      <c r="V15" s="112">
        <v>0</v>
      </c>
      <c r="W15" s="269">
        <v>3000</v>
      </c>
      <c r="X15" s="89">
        <v>0</v>
      </c>
      <c r="Y15" s="112">
        <v>0</v>
      </c>
      <c r="Z15" s="88">
        <v>0</v>
      </c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</row>
    <row r="16" spans="1:42" s="29" customFormat="1" ht="34.15" customHeight="1" x14ac:dyDescent="0.25">
      <c r="A16" s="490">
        <v>3639</v>
      </c>
      <c r="B16" s="41"/>
      <c r="C16" s="51"/>
      <c r="D16" s="118" t="s">
        <v>343</v>
      </c>
      <c r="E16" s="35" t="s">
        <v>334</v>
      </c>
      <c r="F16" s="36" t="s">
        <v>334</v>
      </c>
      <c r="G16" s="36">
        <v>2018</v>
      </c>
      <c r="H16" s="172">
        <v>2019</v>
      </c>
      <c r="I16" s="86">
        <f t="shared" si="0"/>
        <v>4000</v>
      </c>
      <c r="J16" s="87">
        <v>0</v>
      </c>
      <c r="K16" s="112">
        <v>0</v>
      </c>
      <c r="L16" s="383">
        <v>500</v>
      </c>
      <c r="M16" s="378">
        <v>0</v>
      </c>
      <c r="N16" s="379">
        <v>500</v>
      </c>
      <c r="O16" s="89">
        <v>0</v>
      </c>
      <c r="P16" s="112">
        <v>0</v>
      </c>
      <c r="Q16" s="269">
        <v>3500</v>
      </c>
      <c r="R16" s="89">
        <v>0</v>
      </c>
      <c r="S16" s="112">
        <v>0</v>
      </c>
      <c r="T16" s="269">
        <v>0</v>
      </c>
      <c r="U16" s="89">
        <v>0</v>
      </c>
      <c r="V16" s="112">
        <v>0</v>
      </c>
      <c r="W16" s="269">
        <v>0</v>
      </c>
      <c r="X16" s="89">
        <v>0</v>
      </c>
      <c r="Y16" s="112">
        <v>0</v>
      </c>
      <c r="Z16" s="88">
        <v>0</v>
      </c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</row>
    <row r="17" spans="1:42" s="29" customFormat="1" ht="25.5" customHeight="1" x14ac:dyDescent="0.25">
      <c r="A17" s="490">
        <v>3632</v>
      </c>
      <c r="B17" s="41"/>
      <c r="C17" s="51"/>
      <c r="D17" s="115" t="s">
        <v>344</v>
      </c>
      <c r="E17" s="35" t="s">
        <v>334</v>
      </c>
      <c r="F17" s="36" t="s">
        <v>334</v>
      </c>
      <c r="G17" s="36">
        <v>2018</v>
      </c>
      <c r="H17" s="172">
        <v>2018</v>
      </c>
      <c r="I17" s="86">
        <f t="shared" si="0"/>
        <v>1000</v>
      </c>
      <c r="J17" s="87">
        <v>0</v>
      </c>
      <c r="K17" s="112">
        <v>0</v>
      </c>
      <c r="L17" s="383">
        <v>0</v>
      </c>
      <c r="M17" s="378">
        <v>0</v>
      </c>
      <c r="N17" s="379">
        <v>0</v>
      </c>
      <c r="O17" s="89">
        <v>0</v>
      </c>
      <c r="P17" s="112">
        <v>0</v>
      </c>
      <c r="Q17" s="269">
        <v>0</v>
      </c>
      <c r="R17" s="89">
        <v>0</v>
      </c>
      <c r="S17" s="112">
        <v>0</v>
      </c>
      <c r="T17" s="269">
        <v>1000</v>
      </c>
      <c r="U17" s="89">
        <v>0</v>
      </c>
      <c r="V17" s="112">
        <v>0</v>
      </c>
      <c r="W17" s="269">
        <v>0</v>
      </c>
      <c r="X17" s="89">
        <v>0</v>
      </c>
      <c r="Y17" s="112">
        <v>0</v>
      </c>
      <c r="Z17" s="88">
        <v>0</v>
      </c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</row>
    <row r="18" spans="1:42" s="29" customFormat="1" ht="25.5" customHeight="1" x14ac:dyDescent="0.25">
      <c r="A18" s="490">
        <v>3632</v>
      </c>
      <c r="B18" s="41"/>
      <c r="C18" s="51"/>
      <c r="D18" s="118" t="s">
        <v>345</v>
      </c>
      <c r="E18" s="35" t="s">
        <v>334</v>
      </c>
      <c r="F18" s="36" t="s">
        <v>334</v>
      </c>
      <c r="G18" s="36">
        <v>2018</v>
      </c>
      <c r="H18" s="172">
        <v>2018</v>
      </c>
      <c r="I18" s="86">
        <f t="shared" si="0"/>
        <v>1000</v>
      </c>
      <c r="J18" s="87">
        <v>0</v>
      </c>
      <c r="K18" s="112">
        <v>0</v>
      </c>
      <c r="L18" s="383">
        <v>0</v>
      </c>
      <c r="M18" s="378">
        <v>0</v>
      </c>
      <c r="N18" s="379">
        <v>0</v>
      </c>
      <c r="O18" s="89">
        <v>0</v>
      </c>
      <c r="P18" s="112">
        <v>0</v>
      </c>
      <c r="Q18" s="269">
        <v>1000</v>
      </c>
      <c r="R18" s="89">
        <v>0</v>
      </c>
      <c r="S18" s="112">
        <v>0</v>
      </c>
      <c r="T18" s="269">
        <v>0</v>
      </c>
      <c r="U18" s="89">
        <v>0</v>
      </c>
      <c r="V18" s="112">
        <v>0</v>
      </c>
      <c r="W18" s="269">
        <v>0</v>
      </c>
      <c r="X18" s="89">
        <v>0</v>
      </c>
      <c r="Y18" s="112">
        <v>0</v>
      </c>
      <c r="Z18" s="88">
        <v>0</v>
      </c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</row>
    <row r="19" spans="1:42" s="29" customFormat="1" ht="25.5" customHeight="1" x14ac:dyDescent="0.25">
      <c r="A19" s="490">
        <v>3632</v>
      </c>
      <c r="B19" s="41"/>
      <c r="C19" s="51"/>
      <c r="D19" s="115" t="s">
        <v>346</v>
      </c>
      <c r="E19" s="35" t="s">
        <v>334</v>
      </c>
      <c r="F19" s="36" t="s">
        <v>334</v>
      </c>
      <c r="G19" s="36">
        <v>2017</v>
      </c>
      <c r="H19" s="172">
        <v>2019</v>
      </c>
      <c r="I19" s="86">
        <f t="shared" si="0"/>
        <v>3000</v>
      </c>
      <c r="J19" s="87">
        <v>0</v>
      </c>
      <c r="K19" s="112">
        <v>0</v>
      </c>
      <c r="L19" s="383">
        <v>0</v>
      </c>
      <c r="M19" s="378">
        <v>0</v>
      </c>
      <c r="N19" s="379">
        <v>0</v>
      </c>
      <c r="O19" s="89">
        <v>0</v>
      </c>
      <c r="P19" s="112">
        <v>0</v>
      </c>
      <c r="Q19" s="269">
        <v>1000</v>
      </c>
      <c r="R19" s="89">
        <v>0</v>
      </c>
      <c r="S19" s="112">
        <v>0</v>
      </c>
      <c r="T19" s="269">
        <v>2000</v>
      </c>
      <c r="U19" s="89">
        <v>0</v>
      </c>
      <c r="V19" s="112">
        <v>0</v>
      </c>
      <c r="W19" s="269">
        <v>0</v>
      </c>
      <c r="X19" s="89">
        <v>0</v>
      </c>
      <c r="Y19" s="112">
        <v>0</v>
      </c>
      <c r="Z19" s="88">
        <v>0</v>
      </c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</row>
    <row r="20" spans="1:42" s="29" customFormat="1" ht="25.5" customHeight="1" x14ac:dyDescent="0.25">
      <c r="A20" s="490">
        <v>3612</v>
      </c>
      <c r="B20" s="41"/>
      <c r="C20" s="51"/>
      <c r="D20" s="178" t="s">
        <v>347</v>
      </c>
      <c r="E20" s="35" t="s">
        <v>334</v>
      </c>
      <c r="F20" s="36" t="s">
        <v>334</v>
      </c>
      <c r="G20" s="36">
        <v>2017</v>
      </c>
      <c r="H20" s="172">
        <v>2018</v>
      </c>
      <c r="I20" s="86">
        <f t="shared" si="0"/>
        <v>2000</v>
      </c>
      <c r="J20" s="87">
        <v>0</v>
      </c>
      <c r="K20" s="112">
        <v>0</v>
      </c>
      <c r="L20" s="383">
        <v>2000</v>
      </c>
      <c r="M20" s="378">
        <v>0</v>
      </c>
      <c r="N20" s="379">
        <v>2000</v>
      </c>
      <c r="O20" s="89">
        <v>0</v>
      </c>
      <c r="P20" s="112">
        <v>0</v>
      </c>
      <c r="Q20" s="269">
        <v>0</v>
      </c>
      <c r="R20" s="89">
        <v>0</v>
      </c>
      <c r="S20" s="112">
        <v>0</v>
      </c>
      <c r="T20" s="269">
        <v>0</v>
      </c>
      <c r="U20" s="89">
        <v>0</v>
      </c>
      <c r="V20" s="112">
        <v>0</v>
      </c>
      <c r="W20" s="269">
        <v>0</v>
      </c>
      <c r="X20" s="89">
        <v>0</v>
      </c>
      <c r="Y20" s="112">
        <v>0</v>
      </c>
      <c r="Z20" s="88">
        <v>0</v>
      </c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</row>
    <row r="21" spans="1:42" s="29" customFormat="1" ht="25.15" customHeight="1" x14ac:dyDescent="0.25">
      <c r="A21" s="490">
        <v>3111</v>
      </c>
      <c r="B21" s="41"/>
      <c r="C21" s="51"/>
      <c r="D21" s="181" t="s">
        <v>348</v>
      </c>
      <c r="E21" s="35" t="s">
        <v>334</v>
      </c>
      <c r="F21" s="36" t="s">
        <v>334</v>
      </c>
      <c r="G21" s="36">
        <v>2016</v>
      </c>
      <c r="H21" s="172">
        <v>2018</v>
      </c>
      <c r="I21" s="86">
        <f t="shared" si="0"/>
        <v>6000</v>
      </c>
      <c r="J21" s="87">
        <v>0</v>
      </c>
      <c r="K21" s="112">
        <v>0</v>
      </c>
      <c r="L21" s="383">
        <v>0</v>
      </c>
      <c r="M21" s="378">
        <v>0</v>
      </c>
      <c r="N21" s="379">
        <v>0</v>
      </c>
      <c r="O21" s="89">
        <v>0</v>
      </c>
      <c r="P21" s="112">
        <v>0</v>
      </c>
      <c r="Q21" s="269">
        <v>1000</v>
      </c>
      <c r="R21" s="89">
        <v>0</v>
      </c>
      <c r="S21" s="112">
        <v>0</v>
      </c>
      <c r="T21" s="269">
        <v>5000</v>
      </c>
      <c r="U21" s="89">
        <v>0</v>
      </c>
      <c r="V21" s="112">
        <v>0</v>
      </c>
      <c r="W21" s="269">
        <v>0</v>
      </c>
      <c r="X21" s="89">
        <v>0</v>
      </c>
      <c r="Y21" s="112">
        <v>0</v>
      </c>
      <c r="Z21" s="88">
        <v>0</v>
      </c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</row>
    <row r="22" spans="1:42" s="29" customFormat="1" ht="25.5" customHeight="1" x14ac:dyDescent="0.25">
      <c r="A22" s="490">
        <v>3392</v>
      </c>
      <c r="B22" s="41"/>
      <c r="C22" s="51"/>
      <c r="D22" s="110" t="s">
        <v>349</v>
      </c>
      <c r="E22" s="35" t="s">
        <v>334</v>
      </c>
      <c r="F22" s="36" t="s">
        <v>334</v>
      </c>
      <c r="G22" s="36">
        <v>2017</v>
      </c>
      <c r="H22" s="172">
        <v>2018</v>
      </c>
      <c r="I22" s="86">
        <f t="shared" si="0"/>
        <v>15180</v>
      </c>
      <c r="J22" s="87">
        <v>0</v>
      </c>
      <c r="K22" s="112">
        <v>180</v>
      </c>
      <c r="L22" s="383">
        <v>0</v>
      </c>
      <c r="M22" s="378">
        <v>0</v>
      </c>
      <c r="N22" s="379">
        <v>0</v>
      </c>
      <c r="O22" s="89">
        <v>0</v>
      </c>
      <c r="P22" s="112">
        <v>0</v>
      </c>
      <c r="Q22" s="269">
        <v>1500</v>
      </c>
      <c r="R22" s="89">
        <v>13500</v>
      </c>
      <c r="S22" s="112">
        <v>0</v>
      </c>
      <c r="T22" s="269">
        <v>0</v>
      </c>
      <c r="U22" s="89">
        <v>0</v>
      </c>
      <c r="V22" s="112">
        <v>0</v>
      </c>
      <c r="W22" s="269">
        <v>0</v>
      </c>
      <c r="X22" s="89">
        <v>0</v>
      </c>
      <c r="Y22" s="112">
        <v>0</v>
      </c>
      <c r="Z22" s="88">
        <v>0</v>
      </c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</row>
    <row r="23" spans="1:42" s="29" customFormat="1" ht="31.9" customHeight="1" x14ac:dyDescent="0.25">
      <c r="A23" s="490">
        <v>3639</v>
      </c>
      <c r="B23" s="41"/>
      <c r="C23" s="51"/>
      <c r="D23" s="110" t="s">
        <v>350</v>
      </c>
      <c r="E23" s="35" t="s">
        <v>334</v>
      </c>
      <c r="F23" s="36" t="s">
        <v>334</v>
      </c>
      <c r="G23" s="36">
        <v>2017</v>
      </c>
      <c r="H23" s="172">
        <v>2018</v>
      </c>
      <c r="I23" s="86">
        <f t="shared" si="0"/>
        <v>500</v>
      </c>
      <c r="J23" s="87">
        <v>0</v>
      </c>
      <c r="K23" s="112">
        <v>0</v>
      </c>
      <c r="L23" s="383">
        <v>500</v>
      </c>
      <c r="M23" s="378">
        <v>0</v>
      </c>
      <c r="N23" s="379">
        <v>500</v>
      </c>
      <c r="O23" s="87">
        <v>0</v>
      </c>
      <c r="P23" s="112">
        <v>0</v>
      </c>
      <c r="Q23" s="269">
        <v>0</v>
      </c>
      <c r="R23" s="89">
        <v>0</v>
      </c>
      <c r="S23" s="112">
        <v>0</v>
      </c>
      <c r="T23" s="269">
        <v>0</v>
      </c>
      <c r="U23" s="89">
        <v>0</v>
      </c>
      <c r="V23" s="112">
        <v>0</v>
      </c>
      <c r="W23" s="269">
        <v>0</v>
      </c>
      <c r="X23" s="89">
        <v>0</v>
      </c>
      <c r="Y23" s="112">
        <v>0</v>
      </c>
      <c r="Z23" s="88">
        <v>0</v>
      </c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</row>
    <row r="24" spans="1:42" s="29" customFormat="1" ht="31.9" customHeight="1" x14ac:dyDescent="0.25">
      <c r="A24" s="490">
        <v>3639</v>
      </c>
      <c r="B24" s="41"/>
      <c r="C24" s="51"/>
      <c r="D24" s="110" t="s">
        <v>351</v>
      </c>
      <c r="E24" s="35" t="s">
        <v>334</v>
      </c>
      <c r="F24" s="36" t="s">
        <v>334</v>
      </c>
      <c r="G24" s="36">
        <v>2017</v>
      </c>
      <c r="H24" s="172">
        <v>2018</v>
      </c>
      <c r="I24" s="86">
        <f t="shared" si="0"/>
        <v>2000</v>
      </c>
      <c r="J24" s="87">
        <v>0</v>
      </c>
      <c r="K24" s="112">
        <v>0</v>
      </c>
      <c r="L24" s="383">
        <v>500</v>
      </c>
      <c r="M24" s="378">
        <v>0</v>
      </c>
      <c r="N24" s="379">
        <v>500</v>
      </c>
      <c r="O24" s="87">
        <v>0</v>
      </c>
      <c r="P24" s="112">
        <v>0</v>
      </c>
      <c r="Q24" s="269">
        <v>1500</v>
      </c>
      <c r="R24" s="89">
        <v>0</v>
      </c>
      <c r="S24" s="112">
        <v>0</v>
      </c>
      <c r="T24" s="269">
        <v>0</v>
      </c>
      <c r="U24" s="89">
        <v>0</v>
      </c>
      <c r="V24" s="112">
        <v>0</v>
      </c>
      <c r="W24" s="269">
        <v>0</v>
      </c>
      <c r="X24" s="89">
        <v>0</v>
      </c>
      <c r="Y24" s="112">
        <v>0</v>
      </c>
      <c r="Z24" s="88">
        <v>0</v>
      </c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</row>
    <row r="25" spans="1:42" s="29" customFormat="1" ht="25.5" customHeight="1" x14ac:dyDescent="0.25">
      <c r="A25" s="490">
        <v>3639</v>
      </c>
      <c r="B25" s="41"/>
      <c r="C25" s="51"/>
      <c r="D25" s="110" t="s">
        <v>352</v>
      </c>
      <c r="E25" s="35" t="s">
        <v>334</v>
      </c>
      <c r="F25" s="36" t="s">
        <v>334</v>
      </c>
      <c r="G25" s="36">
        <v>2017</v>
      </c>
      <c r="H25" s="172">
        <v>2018</v>
      </c>
      <c r="I25" s="86">
        <f t="shared" si="0"/>
        <v>500</v>
      </c>
      <c r="J25" s="87">
        <v>0</v>
      </c>
      <c r="K25" s="112">
        <v>0</v>
      </c>
      <c r="L25" s="383">
        <v>500</v>
      </c>
      <c r="M25" s="378">
        <v>0</v>
      </c>
      <c r="N25" s="379">
        <v>500</v>
      </c>
      <c r="O25" s="87">
        <v>0</v>
      </c>
      <c r="P25" s="112">
        <v>0</v>
      </c>
      <c r="Q25" s="269">
        <v>0</v>
      </c>
      <c r="R25" s="89">
        <v>0</v>
      </c>
      <c r="S25" s="112">
        <v>0</v>
      </c>
      <c r="T25" s="269">
        <v>0</v>
      </c>
      <c r="U25" s="89">
        <v>0</v>
      </c>
      <c r="V25" s="112">
        <v>0</v>
      </c>
      <c r="W25" s="269">
        <v>0</v>
      </c>
      <c r="X25" s="89">
        <v>0</v>
      </c>
      <c r="Y25" s="112">
        <v>0</v>
      </c>
      <c r="Z25" s="88">
        <v>0</v>
      </c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</row>
    <row r="26" spans="1:42" s="29" customFormat="1" ht="33" customHeight="1" thickBot="1" x14ac:dyDescent="0.3">
      <c r="A26" s="490">
        <v>2321</v>
      </c>
      <c r="B26" s="41"/>
      <c r="C26" s="51"/>
      <c r="D26" s="110" t="s">
        <v>337</v>
      </c>
      <c r="E26" s="35" t="s">
        <v>334</v>
      </c>
      <c r="F26" s="36" t="s">
        <v>334</v>
      </c>
      <c r="G26" s="36">
        <v>2018</v>
      </c>
      <c r="H26" s="172">
        <v>2020</v>
      </c>
      <c r="I26" s="86">
        <f t="shared" si="0"/>
        <v>50000</v>
      </c>
      <c r="J26" s="87">
        <v>0</v>
      </c>
      <c r="K26" s="112">
        <v>0</v>
      </c>
      <c r="L26" s="383">
        <v>0</v>
      </c>
      <c r="M26" s="378">
        <v>0</v>
      </c>
      <c r="N26" s="379">
        <v>0</v>
      </c>
      <c r="O26" s="89">
        <v>0</v>
      </c>
      <c r="P26" s="112">
        <v>0</v>
      </c>
      <c r="Q26" s="269">
        <v>0</v>
      </c>
      <c r="R26" s="89">
        <v>0</v>
      </c>
      <c r="S26" s="112">
        <v>0</v>
      </c>
      <c r="T26" s="269">
        <v>0</v>
      </c>
      <c r="U26" s="89">
        <v>0</v>
      </c>
      <c r="V26" s="112">
        <v>0</v>
      </c>
      <c r="W26" s="269">
        <v>50000</v>
      </c>
      <c r="X26" s="89">
        <v>0</v>
      </c>
      <c r="Y26" s="112">
        <v>0</v>
      </c>
      <c r="Z26" s="88">
        <v>0</v>
      </c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</row>
    <row r="27" spans="1:42" s="30" customFormat="1" ht="23.1" customHeight="1" thickBot="1" x14ac:dyDescent="0.3">
      <c r="A27" s="42"/>
      <c r="B27" s="43"/>
      <c r="C27" s="52"/>
      <c r="D27" s="740" t="s">
        <v>1</v>
      </c>
      <c r="E27" s="741"/>
      <c r="F27" s="741"/>
      <c r="G27" s="741"/>
      <c r="H27" s="742"/>
      <c r="I27" s="72">
        <f t="shared" ref="I27:Z27" si="1">SUM(I9:I26)</f>
        <v>128180</v>
      </c>
      <c r="J27" s="73">
        <f t="shared" si="1"/>
        <v>1500</v>
      </c>
      <c r="K27" s="74">
        <f t="shared" si="1"/>
        <v>680</v>
      </c>
      <c r="L27" s="387">
        <f t="shared" si="1"/>
        <v>28900</v>
      </c>
      <c r="M27" s="388">
        <f t="shared" si="1"/>
        <v>0</v>
      </c>
      <c r="N27" s="389">
        <f t="shared" si="1"/>
        <v>10400</v>
      </c>
      <c r="O27" s="75">
        <f t="shared" si="1"/>
        <v>18500</v>
      </c>
      <c r="P27" s="74">
        <f t="shared" si="1"/>
        <v>0</v>
      </c>
      <c r="Q27" s="195">
        <f t="shared" si="1"/>
        <v>16100</v>
      </c>
      <c r="R27" s="76">
        <f t="shared" si="1"/>
        <v>13500</v>
      </c>
      <c r="S27" s="74">
        <f t="shared" si="1"/>
        <v>0</v>
      </c>
      <c r="T27" s="195">
        <f t="shared" si="1"/>
        <v>8000</v>
      </c>
      <c r="U27" s="75">
        <f t="shared" si="1"/>
        <v>0</v>
      </c>
      <c r="V27" s="74">
        <f t="shared" si="1"/>
        <v>0</v>
      </c>
      <c r="W27" s="195">
        <f t="shared" si="1"/>
        <v>59500</v>
      </c>
      <c r="X27" s="75">
        <f t="shared" si="1"/>
        <v>0</v>
      </c>
      <c r="Y27" s="74">
        <f t="shared" si="1"/>
        <v>0</v>
      </c>
      <c r="Z27" s="77">
        <f t="shared" si="1"/>
        <v>0</v>
      </c>
      <c r="AA27" s="92"/>
    </row>
    <row r="28" spans="1:42" s="30" customFormat="1" ht="7.5" customHeight="1" thickBot="1" x14ac:dyDescent="0.3">
      <c r="A28" s="47"/>
      <c r="B28" s="47"/>
      <c r="C28" s="47"/>
      <c r="D28" s="53"/>
      <c r="E28" s="53"/>
      <c r="F28" s="53"/>
      <c r="G28" s="53"/>
      <c r="H28" s="53"/>
      <c r="I28" s="61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62"/>
      <c r="X28" s="62"/>
      <c r="Y28" s="62"/>
      <c r="Z28" s="62"/>
    </row>
    <row r="29" spans="1:42" s="3" customFormat="1" ht="15.95" customHeight="1" x14ac:dyDescent="0.25">
      <c r="A29" s="47"/>
      <c r="B29" s="47"/>
      <c r="C29" s="47"/>
      <c r="D29" s="24" t="s">
        <v>23</v>
      </c>
      <c r="E29" s="55"/>
      <c r="F29" s="55"/>
      <c r="G29" s="55"/>
      <c r="H29" s="55"/>
      <c r="I29" s="9" t="s">
        <v>15</v>
      </c>
      <c r="J29" s="60" t="s">
        <v>42</v>
      </c>
      <c r="K29" s="16" t="s">
        <v>24</v>
      </c>
      <c r="L29" s="16"/>
      <c r="M29" s="16" t="s">
        <v>212</v>
      </c>
      <c r="N29" s="60"/>
      <c r="O29" s="18"/>
      <c r="P29" s="18"/>
      <c r="Q29" s="18"/>
      <c r="R29" s="18"/>
      <c r="S29" s="18"/>
      <c r="T29" s="18"/>
      <c r="U29" s="18"/>
      <c r="V29" s="18"/>
      <c r="W29" s="208"/>
      <c r="X29" s="202"/>
      <c r="Y29" s="209"/>
      <c r="Z29" s="183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</row>
    <row r="30" spans="1:42" s="3" customFormat="1" ht="15.95" customHeight="1" x14ac:dyDescent="0.25">
      <c r="A30" s="210"/>
      <c r="B30" s="210"/>
      <c r="C30" s="210"/>
      <c r="D30" s="12"/>
      <c r="E30" s="56"/>
      <c r="F30" s="56"/>
      <c r="G30" s="56"/>
      <c r="H30" s="56"/>
      <c r="I30" s="11" t="s">
        <v>16</v>
      </c>
      <c r="J30" s="19" t="s">
        <v>42</v>
      </c>
      <c r="K30" s="17" t="s">
        <v>25</v>
      </c>
      <c r="L30" s="17"/>
      <c r="M30" s="17" t="s">
        <v>211</v>
      </c>
      <c r="N30" s="19"/>
      <c r="O30" s="20"/>
      <c r="P30" s="20"/>
      <c r="Q30" s="20"/>
      <c r="R30" s="20"/>
      <c r="S30" s="20"/>
      <c r="T30" s="20"/>
      <c r="U30" s="20"/>
      <c r="V30" s="20"/>
      <c r="W30" s="211"/>
      <c r="X30" s="209"/>
      <c r="Y30" s="209"/>
      <c r="Z30" s="183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</row>
    <row r="31" spans="1:42" s="2" customFormat="1" ht="15.95" customHeight="1" x14ac:dyDescent="0.25">
      <c r="A31" s="44"/>
      <c r="B31" s="45"/>
      <c r="C31" s="46"/>
      <c r="D31" s="57"/>
      <c r="E31" s="38"/>
      <c r="F31" s="38"/>
      <c r="G31" s="38"/>
      <c r="H31" s="38"/>
      <c r="I31" s="11" t="s">
        <v>17</v>
      </c>
      <c r="J31" s="19" t="s">
        <v>42</v>
      </c>
      <c r="K31" s="20" t="s">
        <v>214</v>
      </c>
      <c r="L31" s="17"/>
      <c r="M31" s="19"/>
      <c r="N31" s="19"/>
      <c r="O31" s="20"/>
      <c r="P31" s="56"/>
      <c r="Q31" s="56"/>
      <c r="R31" s="56"/>
      <c r="S31" s="56"/>
      <c r="T31" s="56"/>
      <c r="U31" s="56"/>
      <c r="V31" s="56"/>
      <c r="W31" s="58"/>
      <c r="X31" s="8"/>
      <c r="Z31" s="183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</row>
    <row r="32" spans="1:42" s="2" customFormat="1" ht="15.95" customHeight="1" thickBot="1" x14ac:dyDescent="0.3">
      <c r="A32" s="3"/>
      <c r="B32" s="45"/>
      <c r="C32" s="46"/>
      <c r="D32" s="59"/>
      <c r="E32" s="31"/>
      <c r="F32" s="31"/>
      <c r="G32" s="31"/>
      <c r="H32" s="31"/>
      <c r="I32" s="10" t="s">
        <v>18</v>
      </c>
      <c r="J32" s="21" t="s">
        <v>42</v>
      </c>
      <c r="K32" s="22" t="s">
        <v>213</v>
      </c>
      <c r="L32" s="23"/>
      <c r="M32" s="21"/>
      <c r="N32" s="21"/>
      <c r="O32" s="22"/>
      <c r="P32" s="25"/>
      <c r="Q32" s="25"/>
      <c r="R32" s="25"/>
      <c r="S32" s="25"/>
      <c r="T32" s="25"/>
      <c r="U32" s="25"/>
      <c r="V32" s="25"/>
      <c r="W32" s="13"/>
      <c r="Z32" s="183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</row>
  </sheetData>
  <mergeCells count="25">
    <mergeCell ref="Z6:Z8"/>
    <mergeCell ref="A7:A8"/>
    <mergeCell ref="B7:B8"/>
    <mergeCell ref="C7:C8"/>
    <mergeCell ref="G7:G8"/>
    <mergeCell ref="H7:H8"/>
    <mergeCell ref="J7:J8"/>
    <mergeCell ref="K7:K8"/>
    <mergeCell ref="L7:L8"/>
    <mergeCell ref="A5:C6"/>
    <mergeCell ref="D6:D8"/>
    <mergeCell ref="E6:E8"/>
    <mergeCell ref="F6:F8"/>
    <mergeCell ref="G6:H6"/>
    <mergeCell ref="I6:I8"/>
    <mergeCell ref="W7:Y7"/>
    <mergeCell ref="Q7:S7"/>
    <mergeCell ref="T7:V7"/>
    <mergeCell ref="M6:P6"/>
    <mergeCell ref="Q6:Y6"/>
    <mergeCell ref="D27:H27"/>
    <mergeCell ref="M7:M8"/>
    <mergeCell ref="N7:N8"/>
    <mergeCell ref="O7:O8"/>
    <mergeCell ref="P7:P8"/>
  </mergeCells>
  <pageMargins left="0.27559055118110237" right="0.19685039370078741" top="0.98425196850393704" bottom="0.19685039370078741" header="0.78740157480314965" footer="0.19685039370078741"/>
  <pageSetup paperSize="9" scale="54" orientation="landscape" r:id="rId1"/>
  <headerFooter alignWithMargins="0">
    <oddHeader>&amp;C&amp;"Arial,Tučné"&amp;24Požadavky na kapitálový rozpočet statutárního města Ostravy pro rok  2017 a kapitálový výhled na &amp;28léta  2018 - 2020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9"/>
  <sheetViews>
    <sheetView topLeftCell="B1" zoomScale="75" zoomScaleNormal="75" workbookViewId="0">
      <selection activeCell="D11" sqref="D11"/>
    </sheetView>
  </sheetViews>
  <sheetFormatPr defaultRowHeight="12.75" x14ac:dyDescent="0.2"/>
  <cols>
    <col min="1" max="3" width="6.7109375" customWidth="1"/>
    <col min="4" max="4" width="46.7109375" customWidth="1"/>
    <col min="5" max="6" width="4.28515625" customWidth="1"/>
    <col min="7" max="8" width="4.85546875" customWidth="1"/>
    <col min="9" max="9" width="13.5703125" customWidth="1"/>
    <col min="10" max="26" width="10.7109375" customWidth="1"/>
  </cols>
  <sheetData>
    <row r="1" spans="1:42" ht="15.75" customHeight="1" x14ac:dyDescent="0.25">
      <c r="Z1" s="65" t="s">
        <v>110</v>
      </c>
    </row>
    <row r="2" spans="1:42" ht="24.75" customHeight="1" x14ac:dyDescent="0.25">
      <c r="A2" s="5"/>
      <c r="D2" s="63" t="s">
        <v>44</v>
      </c>
      <c r="E2" s="64" t="s">
        <v>58</v>
      </c>
      <c r="F2" s="65"/>
      <c r="G2" s="65"/>
      <c r="H2" s="65"/>
      <c r="I2" s="65"/>
      <c r="J2" s="65"/>
      <c r="K2" s="65"/>
      <c r="L2" s="65"/>
      <c r="M2" s="14"/>
      <c r="N2" s="14"/>
      <c r="O2" s="14"/>
      <c r="P2" s="1"/>
      <c r="Z2" s="4" t="s">
        <v>26</v>
      </c>
    </row>
    <row r="3" spans="1:42" ht="15" customHeight="1" thickBot="1" x14ac:dyDescent="0.25">
      <c r="A3" s="692" t="s">
        <v>118</v>
      </c>
      <c r="B3" s="693"/>
      <c r="C3" s="694"/>
      <c r="I3" s="6" t="s">
        <v>2</v>
      </c>
      <c r="J3" s="6" t="s">
        <v>3</v>
      </c>
      <c r="K3" s="6" t="s">
        <v>4</v>
      </c>
      <c r="L3" s="6" t="s">
        <v>5</v>
      </c>
      <c r="M3" s="6" t="s">
        <v>6</v>
      </c>
      <c r="N3" s="6" t="s">
        <v>7</v>
      </c>
      <c r="O3" s="7" t="s">
        <v>208</v>
      </c>
      <c r="P3" s="7" t="s">
        <v>8</v>
      </c>
      <c r="Q3" s="7" t="s">
        <v>9</v>
      </c>
      <c r="R3" s="7" t="s">
        <v>10</v>
      </c>
      <c r="S3" s="7" t="s">
        <v>209</v>
      </c>
      <c r="T3" s="7" t="s">
        <v>11</v>
      </c>
      <c r="U3" s="7" t="s">
        <v>14</v>
      </c>
      <c r="V3" s="7" t="s">
        <v>19</v>
      </c>
      <c r="W3" s="7" t="s">
        <v>210</v>
      </c>
      <c r="X3" s="6" t="s">
        <v>30</v>
      </c>
      <c r="Y3" s="6" t="s">
        <v>31</v>
      </c>
      <c r="Z3" s="6" t="s">
        <v>32</v>
      </c>
    </row>
    <row r="4" spans="1:42" ht="15.75" customHeight="1" thickBot="1" x14ac:dyDescent="0.25">
      <c r="A4" s="695"/>
      <c r="B4" s="696"/>
      <c r="C4" s="697"/>
      <c r="D4" s="711" t="s">
        <v>0</v>
      </c>
      <c r="E4" s="729" t="s">
        <v>34</v>
      </c>
      <c r="F4" s="732" t="s">
        <v>35</v>
      </c>
      <c r="G4" s="735" t="s">
        <v>36</v>
      </c>
      <c r="H4" s="736"/>
      <c r="I4" s="708" t="s">
        <v>27</v>
      </c>
      <c r="J4" s="27" t="s">
        <v>33</v>
      </c>
      <c r="K4" s="27" t="s">
        <v>13</v>
      </c>
      <c r="L4" s="390" t="s">
        <v>12</v>
      </c>
      <c r="M4" s="716" t="s">
        <v>128</v>
      </c>
      <c r="N4" s="717"/>
      <c r="O4" s="717"/>
      <c r="P4" s="718"/>
      <c r="Q4" s="678" t="s">
        <v>136</v>
      </c>
      <c r="R4" s="679"/>
      <c r="S4" s="679"/>
      <c r="T4" s="679"/>
      <c r="U4" s="679"/>
      <c r="V4" s="679"/>
      <c r="W4" s="679"/>
      <c r="X4" s="679"/>
      <c r="Y4" s="679"/>
      <c r="Z4" s="668" t="s">
        <v>135</v>
      </c>
    </row>
    <row r="5" spans="1:42" ht="15.75" customHeight="1" x14ac:dyDescent="0.2">
      <c r="A5" s="698" t="s">
        <v>39</v>
      </c>
      <c r="B5" s="700" t="s">
        <v>40</v>
      </c>
      <c r="C5" s="702" t="s">
        <v>41</v>
      </c>
      <c r="D5" s="712"/>
      <c r="E5" s="730"/>
      <c r="F5" s="733"/>
      <c r="G5" s="737" t="s">
        <v>37</v>
      </c>
      <c r="H5" s="714" t="s">
        <v>38</v>
      </c>
      <c r="I5" s="709"/>
      <c r="J5" s="704" t="s">
        <v>132</v>
      </c>
      <c r="K5" s="704" t="s">
        <v>133</v>
      </c>
      <c r="L5" s="727" t="s">
        <v>134</v>
      </c>
      <c r="M5" s="719" t="s">
        <v>129</v>
      </c>
      <c r="N5" s="721" t="s">
        <v>43</v>
      </c>
      <c r="O5" s="683" t="s">
        <v>21</v>
      </c>
      <c r="P5" s="685" t="s">
        <v>22</v>
      </c>
      <c r="Q5" s="675" t="s">
        <v>117</v>
      </c>
      <c r="R5" s="676"/>
      <c r="S5" s="680"/>
      <c r="T5" s="675" t="s">
        <v>121</v>
      </c>
      <c r="U5" s="676"/>
      <c r="V5" s="677"/>
      <c r="W5" s="676" t="s">
        <v>130</v>
      </c>
      <c r="X5" s="676"/>
      <c r="Y5" s="726"/>
      <c r="Z5" s="706"/>
    </row>
    <row r="6" spans="1:42" ht="39" customHeight="1" thickBot="1" x14ac:dyDescent="0.25">
      <c r="A6" s="699"/>
      <c r="B6" s="701"/>
      <c r="C6" s="703"/>
      <c r="D6" s="713"/>
      <c r="E6" s="731"/>
      <c r="F6" s="734"/>
      <c r="G6" s="738"/>
      <c r="H6" s="715"/>
      <c r="I6" s="710"/>
      <c r="J6" s="705"/>
      <c r="K6" s="705"/>
      <c r="L6" s="728"/>
      <c r="M6" s="720"/>
      <c r="N6" s="722"/>
      <c r="O6" s="684"/>
      <c r="P6" s="686"/>
      <c r="Q6" s="194" t="s">
        <v>20</v>
      </c>
      <c r="R6" s="26" t="s">
        <v>28</v>
      </c>
      <c r="S6" s="15" t="s">
        <v>29</v>
      </c>
      <c r="T6" s="197" t="s">
        <v>20</v>
      </c>
      <c r="U6" s="26" t="s">
        <v>28</v>
      </c>
      <c r="V6" s="15" t="s">
        <v>29</v>
      </c>
      <c r="W6" s="197" t="s">
        <v>20</v>
      </c>
      <c r="X6" s="26" t="s">
        <v>28</v>
      </c>
      <c r="Y6" s="15" t="s">
        <v>29</v>
      </c>
      <c r="Z6" s="707"/>
    </row>
    <row r="7" spans="1:42" s="28" customFormat="1" ht="25.5" customHeight="1" x14ac:dyDescent="0.25">
      <c r="A7" s="48">
        <v>5512</v>
      </c>
      <c r="B7" s="49">
        <v>6121</v>
      </c>
      <c r="C7" s="50"/>
      <c r="D7" s="109" t="s">
        <v>296</v>
      </c>
      <c r="E7" s="32" t="s">
        <v>297</v>
      </c>
      <c r="F7" s="33" t="s">
        <v>297</v>
      </c>
      <c r="G7" s="33">
        <v>2013</v>
      </c>
      <c r="H7" s="176">
        <v>2018</v>
      </c>
      <c r="I7" s="78">
        <v>11000</v>
      </c>
      <c r="J7" s="80">
        <v>508</v>
      </c>
      <c r="K7" s="143">
        <v>0</v>
      </c>
      <c r="L7" s="380">
        <v>412</v>
      </c>
      <c r="M7" s="376">
        <v>0</v>
      </c>
      <c r="N7" s="377">
        <v>412</v>
      </c>
      <c r="O7" s="113">
        <v>0</v>
      </c>
      <c r="P7" s="114">
        <v>0</v>
      </c>
      <c r="Q7" s="275">
        <v>10080</v>
      </c>
      <c r="R7" s="114">
        <v>0</v>
      </c>
      <c r="S7" s="143">
        <v>0</v>
      </c>
      <c r="T7" s="268">
        <v>0</v>
      </c>
      <c r="U7" s="113">
        <v>0</v>
      </c>
      <c r="V7" s="143">
        <v>0</v>
      </c>
      <c r="W7" s="268">
        <v>0</v>
      </c>
      <c r="X7" s="113">
        <v>0</v>
      </c>
      <c r="Y7" s="143">
        <v>0</v>
      </c>
      <c r="Z7" s="81">
        <v>0</v>
      </c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</row>
    <row r="8" spans="1:42" s="29" customFormat="1" ht="25.5" customHeight="1" x14ac:dyDescent="0.25">
      <c r="A8" s="40">
        <v>3742</v>
      </c>
      <c r="B8" s="41">
        <v>6121</v>
      </c>
      <c r="C8" s="51"/>
      <c r="D8" s="327" t="s">
        <v>298</v>
      </c>
      <c r="E8" s="35" t="s">
        <v>297</v>
      </c>
      <c r="F8" s="36" t="s">
        <v>297</v>
      </c>
      <c r="G8" s="36">
        <v>2008</v>
      </c>
      <c r="H8" s="172">
        <v>2017</v>
      </c>
      <c r="I8" s="86">
        <v>14000</v>
      </c>
      <c r="J8" s="87">
        <v>1026</v>
      </c>
      <c r="K8" s="112">
        <v>0</v>
      </c>
      <c r="L8" s="383">
        <v>12974</v>
      </c>
      <c r="M8" s="378">
        <v>0</v>
      </c>
      <c r="N8" s="379">
        <v>2588</v>
      </c>
      <c r="O8" s="89">
        <v>10386</v>
      </c>
      <c r="P8" s="79">
        <v>0</v>
      </c>
      <c r="Q8" s="276">
        <v>0</v>
      </c>
      <c r="R8" s="79">
        <v>0</v>
      </c>
      <c r="S8" s="112">
        <v>0</v>
      </c>
      <c r="T8" s="269">
        <v>0</v>
      </c>
      <c r="U8" s="89">
        <v>0</v>
      </c>
      <c r="V8" s="112">
        <v>0</v>
      </c>
      <c r="W8" s="269">
        <v>0</v>
      </c>
      <c r="X8" s="89">
        <v>0</v>
      </c>
      <c r="Y8" s="112">
        <v>0</v>
      </c>
      <c r="Z8" s="88">
        <v>0</v>
      </c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</row>
    <row r="9" spans="1:42" s="29" customFormat="1" ht="30" customHeight="1" x14ac:dyDescent="0.25">
      <c r="A9" s="40">
        <v>2212</v>
      </c>
      <c r="B9" s="41">
        <v>6121</v>
      </c>
      <c r="C9" s="51"/>
      <c r="D9" s="110" t="s">
        <v>299</v>
      </c>
      <c r="E9" s="35" t="s">
        <v>297</v>
      </c>
      <c r="F9" s="36" t="s">
        <v>297</v>
      </c>
      <c r="G9" s="36">
        <v>2010</v>
      </c>
      <c r="H9" s="172">
        <v>2017</v>
      </c>
      <c r="I9" s="86">
        <v>4200</v>
      </c>
      <c r="J9" s="87">
        <v>118</v>
      </c>
      <c r="K9" s="112">
        <v>0</v>
      </c>
      <c r="L9" s="383">
        <v>4082</v>
      </c>
      <c r="M9" s="378">
        <v>0</v>
      </c>
      <c r="N9" s="379">
        <v>0</v>
      </c>
      <c r="O9" s="89">
        <v>4082</v>
      </c>
      <c r="P9" s="79">
        <v>0</v>
      </c>
      <c r="Q9" s="276">
        <v>0</v>
      </c>
      <c r="R9" s="79">
        <v>0</v>
      </c>
      <c r="S9" s="112">
        <v>0</v>
      </c>
      <c r="T9" s="269">
        <v>0</v>
      </c>
      <c r="U9" s="89">
        <v>0</v>
      </c>
      <c r="V9" s="112">
        <v>0</v>
      </c>
      <c r="W9" s="269">
        <v>0</v>
      </c>
      <c r="X9" s="89">
        <v>0</v>
      </c>
      <c r="Y9" s="112">
        <v>0</v>
      </c>
      <c r="Z9" s="88">
        <v>0</v>
      </c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</row>
    <row r="10" spans="1:42" s="29" customFormat="1" ht="24.6" customHeight="1" x14ac:dyDescent="0.25">
      <c r="A10" s="40">
        <v>2212</v>
      </c>
      <c r="B10" s="41">
        <v>6121</v>
      </c>
      <c r="C10" s="51"/>
      <c r="D10" s="328" t="s">
        <v>300</v>
      </c>
      <c r="E10" s="35" t="s">
        <v>297</v>
      </c>
      <c r="F10" s="36" t="s">
        <v>297</v>
      </c>
      <c r="G10" s="36">
        <v>2012</v>
      </c>
      <c r="H10" s="172">
        <v>2017</v>
      </c>
      <c r="I10" s="86">
        <v>1540</v>
      </c>
      <c r="J10" s="87">
        <v>84</v>
      </c>
      <c r="K10" s="112">
        <v>33</v>
      </c>
      <c r="L10" s="383">
        <v>1423</v>
      </c>
      <c r="M10" s="378">
        <v>0</v>
      </c>
      <c r="N10" s="384">
        <v>1423</v>
      </c>
      <c r="O10" s="89">
        <v>0</v>
      </c>
      <c r="P10" s="79">
        <v>0</v>
      </c>
      <c r="Q10" s="276">
        <v>0</v>
      </c>
      <c r="R10" s="79">
        <v>0</v>
      </c>
      <c r="S10" s="112">
        <v>0</v>
      </c>
      <c r="T10" s="269">
        <v>0</v>
      </c>
      <c r="U10" s="89">
        <v>0</v>
      </c>
      <c r="V10" s="112">
        <v>0</v>
      </c>
      <c r="W10" s="269">
        <v>0</v>
      </c>
      <c r="X10" s="89">
        <v>0</v>
      </c>
      <c r="Y10" s="112">
        <v>0</v>
      </c>
      <c r="Z10" s="88">
        <v>0</v>
      </c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</row>
    <row r="11" spans="1:42" s="29" customFormat="1" ht="24.6" customHeight="1" x14ac:dyDescent="0.25">
      <c r="A11" s="40">
        <v>5512</v>
      </c>
      <c r="B11" s="41">
        <v>6121</v>
      </c>
      <c r="C11" s="51"/>
      <c r="D11" s="115" t="s">
        <v>301</v>
      </c>
      <c r="E11" s="35" t="s">
        <v>297</v>
      </c>
      <c r="F11" s="36" t="s">
        <v>297</v>
      </c>
      <c r="G11" s="36">
        <v>2013</v>
      </c>
      <c r="H11" s="172">
        <v>2017</v>
      </c>
      <c r="I11" s="86">
        <v>11250</v>
      </c>
      <c r="J11" s="87">
        <v>66</v>
      </c>
      <c r="K11" s="112">
        <v>86</v>
      </c>
      <c r="L11" s="383">
        <v>8072</v>
      </c>
      <c r="M11" s="378">
        <v>0</v>
      </c>
      <c r="N11" s="379">
        <v>8072</v>
      </c>
      <c r="O11" s="89">
        <v>0</v>
      </c>
      <c r="P11" s="79">
        <v>0</v>
      </c>
      <c r="Q11" s="276">
        <v>3026</v>
      </c>
      <c r="R11" s="79">
        <v>0</v>
      </c>
      <c r="S11" s="112">
        <v>0</v>
      </c>
      <c r="T11" s="269">
        <v>0</v>
      </c>
      <c r="U11" s="89">
        <v>0</v>
      </c>
      <c r="V11" s="112">
        <v>0</v>
      </c>
      <c r="W11" s="269">
        <v>0</v>
      </c>
      <c r="X11" s="89">
        <v>0</v>
      </c>
      <c r="Y11" s="112">
        <v>0</v>
      </c>
      <c r="Z11" s="88">
        <v>0</v>
      </c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</row>
    <row r="12" spans="1:42" s="29" customFormat="1" ht="24.6" customHeight="1" x14ac:dyDescent="0.25">
      <c r="A12" s="40">
        <v>3412</v>
      </c>
      <c r="B12" s="41">
        <v>6121</v>
      </c>
      <c r="C12" s="51"/>
      <c r="D12" s="118" t="s">
        <v>302</v>
      </c>
      <c r="E12" s="35" t="s">
        <v>297</v>
      </c>
      <c r="F12" s="36" t="s">
        <v>297</v>
      </c>
      <c r="G12" s="36">
        <v>2014</v>
      </c>
      <c r="H12" s="172">
        <v>2017</v>
      </c>
      <c r="I12" s="86">
        <v>1044</v>
      </c>
      <c r="J12" s="87">
        <v>44</v>
      </c>
      <c r="K12" s="112">
        <v>100</v>
      </c>
      <c r="L12" s="383">
        <v>900</v>
      </c>
      <c r="M12" s="378">
        <v>0</v>
      </c>
      <c r="N12" s="379">
        <v>900</v>
      </c>
      <c r="O12" s="89">
        <v>0</v>
      </c>
      <c r="P12" s="79">
        <v>0</v>
      </c>
      <c r="Q12" s="276">
        <v>0</v>
      </c>
      <c r="R12" s="79">
        <v>0</v>
      </c>
      <c r="S12" s="112">
        <v>0</v>
      </c>
      <c r="T12" s="269">
        <v>0</v>
      </c>
      <c r="U12" s="89">
        <v>0</v>
      </c>
      <c r="V12" s="112">
        <v>0</v>
      </c>
      <c r="W12" s="269">
        <v>0</v>
      </c>
      <c r="X12" s="89">
        <v>0</v>
      </c>
      <c r="Y12" s="112">
        <v>0</v>
      </c>
      <c r="Z12" s="88">
        <v>0</v>
      </c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</row>
    <row r="13" spans="1:42" s="29" customFormat="1" ht="24.6" customHeight="1" x14ac:dyDescent="0.25">
      <c r="A13" s="40">
        <v>3111</v>
      </c>
      <c r="B13" s="41">
        <v>6121</v>
      </c>
      <c r="C13" s="51"/>
      <c r="D13" s="115" t="s">
        <v>303</v>
      </c>
      <c r="E13" s="35" t="s">
        <v>297</v>
      </c>
      <c r="F13" s="36" t="s">
        <v>297</v>
      </c>
      <c r="G13" s="36">
        <v>2016</v>
      </c>
      <c r="H13" s="172">
        <v>2017</v>
      </c>
      <c r="I13" s="86">
        <v>554</v>
      </c>
      <c r="J13" s="87">
        <v>0</v>
      </c>
      <c r="K13" s="112">
        <v>54</v>
      </c>
      <c r="L13" s="446">
        <v>500</v>
      </c>
      <c r="M13" s="378">
        <v>0</v>
      </c>
      <c r="N13" s="379">
        <v>500</v>
      </c>
      <c r="O13" s="89">
        <v>0</v>
      </c>
      <c r="P13" s="79">
        <v>0</v>
      </c>
      <c r="Q13" s="276">
        <v>0</v>
      </c>
      <c r="R13" s="79">
        <v>0</v>
      </c>
      <c r="S13" s="112">
        <v>0</v>
      </c>
      <c r="T13" s="269">
        <v>0</v>
      </c>
      <c r="U13" s="89">
        <v>0</v>
      </c>
      <c r="V13" s="112">
        <v>0</v>
      </c>
      <c r="W13" s="269">
        <v>0</v>
      </c>
      <c r="X13" s="89">
        <v>0</v>
      </c>
      <c r="Y13" s="112">
        <v>0</v>
      </c>
      <c r="Z13" s="88">
        <v>0</v>
      </c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</row>
    <row r="14" spans="1:42" s="29" customFormat="1" ht="24.6" customHeight="1" thickBot="1" x14ac:dyDescent="0.3">
      <c r="A14" s="40">
        <v>3111</v>
      </c>
      <c r="B14" s="41">
        <v>6121</v>
      </c>
      <c r="C14" s="51"/>
      <c r="D14" s="118" t="s">
        <v>304</v>
      </c>
      <c r="E14" s="35" t="s">
        <v>297</v>
      </c>
      <c r="F14" s="36" t="s">
        <v>297</v>
      </c>
      <c r="G14" s="36">
        <v>2016</v>
      </c>
      <c r="H14" s="172">
        <v>2017</v>
      </c>
      <c r="I14" s="86">
        <v>2135</v>
      </c>
      <c r="J14" s="87">
        <v>0</v>
      </c>
      <c r="K14" s="112">
        <v>135</v>
      </c>
      <c r="L14" s="375">
        <f t="shared" ref="L14" si="0">M14+N14+O14+P14</f>
        <v>2000</v>
      </c>
      <c r="M14" s="378">
        <v>0</v>
      </c>
      <c r="N14" s="379">
        <v>2000</v>
      </c>
      <c r="O14" s="89">
        <v>0</v>
      </c>
      <c r="P14" s="79">
        <v>0</v>
      </c>
      <c r="Q14" s="276">
        <v>0</v>
      </c>
      <c r="R14" s="79">
        <v>0</v>
      </c>
      <c r="S14" s="112">
        <v>0</v>
      </c>
      <c r="T14" s="269">
        <v>0</v>
      </c>
      <c r="U14" s="89">
        <v>0</v>
      </c>
      <c r="V14" s="112">
        <v>0</v>
      </c>
      <c r="W14" s="269">
        <v>0</v>
      </c>
      <c r="X14" s="89">
        <v>0</v>
      </c>
      <c r="Y14" s="112">
        <v>0</v>
      </c>
      <c r="Z14" s="88">
        <v>0</v>
      </c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</row>
    <row r="15" spans="1:42" s="30" customFormat="1" ht="23.1" customHeight="1" thickBot="1" x14ac:dyDescent="0.3">
      <c r="A15" s="190"/>
      <c r="B15" s="191"/>
      <c r="C15" s="192"/>
      <c r="D15" s="740" t="s">
        <v>1</v>
      </c>
      <c r="E15" s="741"/>
      <c r="F15" s="741"/>
      <c r="G15" s="741"/>
      <c r="H15" s="742"/>
      <c r="I15" s="72">
        <f t="shared" ref="I15:Z15" si="1">SUM(I7:I14)</f>
        <v>45723</v>
      </c>
      <c r="J15" s="73">
        <f t="shared" si="1"/>
        <v>1846</v>
      </c>
      <c r="K15" s="74">
        <f t="shared" si="1"/>
        <v>408</v>
      </c>
      <c r="L15" s="387">
        <f t="shared" si="1"/>
        <v>30363</v>
      </c>
      <c r="M15" s="388">
        <f t="shared" si="1"/>
        <v>0</v>
      </c>
      <c r="N15" s="401">
        <f t="shared" si="1"/>
        <v>15895</v>
      </c>
      <c r="O15" s="75">
        <f t="shared" si="1"/>
        <v>14468</v>
      </c>
      <c r="P15" s="75">
        <f t="shared" si="1"/>
        <v>0</v>
      </c>
      <c r="Q15" s="195">
        <f t="shared" si="1"/>
        <v>13106</v>
      </c>
      <c r="R15" s="76">
        <f t="shared" si="1"/>
        <v>0</v>
      </c>
      <c r="S15" s="74">
        <f t="shared" si="1"/>
        <v>0</v>
      </c>
      <c r="T15" s="195">
        <f t="shared" si="1"/>
        <v>0</v>
      </c>
      <c r="U15" s="75">
        <f t="shared" si="1"/>
        <v>0</v>
      </c>
      <c r="V15" s="74">
        <f t="shared" si="1"/>
        <v>0</v>
      </c>
      <c r="W15" s="195">
        <f t="shared" si="1"/>
        <v>0</v>
      </c>
      <c r="X15" s="75">
        <f t="shared" si="1"/>
        <v>0</v>
      </c>
      <c r="Y15" s="74">
        <f t="shared" si="1"/>
        <v>0</v>
      </c>
      <c r="Z15" s="77">
        <f t="shared" si="1"/>
        <v>0</v>
      </c>
      <c r="AA15" s="92"/>
    </row>
    <row r="16" spans="1:42" s="128" customFormat="1" ht="23.1" customHeight="1" x14ac:dyDescent="0.25">
      <c r="A16" s="47"/>
      <c r="B16" s="47"/>
      <c r="C16" s="47"/>
      <c r="D16" s="193"/>
      <c r="E16" s="193"/>
      <c r="F16" s="193"/>
      <c r="G16" s="193"/>
      <c r="H16" s="193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4"/>
      <c r="U16" s="184"/>
      <c r="V16" s="184"/>
      <c r="W16" s="184"/>
      <c r="X16" s="184"/>
      <c r="Y16" s="184"/>
      <c r="Z16" s="184"/>
      <c r="AA16" s="153"/>
    </row>
    <row r="17" spans="1:42" s="30" customFormat="1" ht="8.4499999999999993" customHeight="1" x14ac:dyDescent="0.25">
      <c r="A17" s="47"/>
      <c r="B17" s="47"/>
      <c r="C17" s="47"/>
      <c r="D17" s="188"/>
      <c r="E17" s="188"/>
      <c r="F17" s="188"/>
      <c r="G17" s="188"/>
      <c r="H17" s="188"/>
      <c r="I17" s="189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</row>
    <row r="18" spans="1:42" ht="24.75" customHeight="1" x14ac:dyDescent="0.25">
      <c r="A18" s="5"/>
      <c r="D18" s="63" t="s">
        <v>44</v>
      </c>
      <c r="E18" s="64" t="s">
        <v>59</v>
      </c>
      <c r="F18" s="65"/>
      <c r="G18" s="65"/>
      <c r="H18" s="65"/>
      <c r="I18" s="65"/>
      <c r="J18" s="65"/>
      <c r="K18" s="65"/>
      <c r="L18" s="65"/>
      <c r="M18" s="14"/>
      <c r="N18" s="14"/>
      <c r="O18" s="14"/>
      <c r="P18" s="1"/>
      <c r="Z18" s="4" t="s">
        <v>26</v>
      </c>
    </row>
    <row r="19" spans="1:42" ht="15" customHeight="1" thickBot="1" x14ac:dyDescent="0.25">
      <c r="A19" s="692" t="s">
        <v>118</v>
      </c>
      <c r="B19" s="693"/>
      <c r="C19" s="694"/>
      <c r="I19" s="6" t="s">
        <v>2</v>
      </c>
      <c r="J19" s="6" t="s">
        <v>3</v>
      </c>
      <c r="K19" s="6" t="s">
        <v>4</v>
      </c>
      <c r="L19" s="6" t="s">
        <v>5</v>
      </c>
      <c r="M19" s="6" t="s">
        <v>6</v>
      </c>
      <c r="N19" s="6" t="s">
        <v>7</v>
      </c>
      <c r="O19" s="7" t="s">
        <v>208</v>
      </c>
      <c r="P19" s="7" t="s">
        <v>8</v>
      </c>
      <c r="Q19" s="7" t="s">
        <v>9</v>
      </c>
      <c r="R19" s="7" t="s">
        <v>10</v>
      </c>
      <c r="S19" s="7" t="s">
        <v>209</v>
      </c>
      <c r="T19" s="7" t="s">
        <v>11</v>
      </c>
      <c r="U19" s="7" t="s">
        <v>14</v>
      </c>
      <c r="V19" s="7" t="s">
        <v>19</v>
      </c>
      <c r="W19" s="7" t="s">
        <v>210</v>
      </c>
      <c r="X19" s="6" t="s">
        <v>30</v>
      </c>
      <c r="Y19" s="6" t="s">
        <v>31</v>
      </c>
      <c r="Z19" s="6" t="s">
        <v>32</v>
      </c>
    </row>
    <row r="20" spans="1:42" ht="15.75" customHeight="1" thickBot="1" x14ac:dyDescent="0.25">
      <c r="A20" s="695"/>
      <c r="B20" s="696"/>
      <c r="C20" s="697"/>
      <c r="D20" s="711" t="s">
        <v>0</v>
      </c>
      <c r="E20" s="729" t="s">
        <v>34</v>
      </c>
      <c r="F20" s="732" t="s">
        <v>35</v>
      </c>
      <c r="G20" s="735" t="s">
        <v>36</v>
      </c>
      <c r="H20" s="736"/>
      <c r="I20" s="708" t="s">
        <v>27</v>
      </c>
      <c r="J20" s="27" t="s">
        <v>33</v>
      </c>
      <c r="K20" s="27" t="s">
        <v>13</v>
      </c>
      <c r="L20" s="390" t="s">
        <v>12</v>
      </c>
      <c r="M20" s="716" t="s">
        <v>128</v>
      </c>
      <c r="N20" s="717"/>
      <c r="O20" s="717"/>
      <c r="P20" s="718"/>
      <c r="Q20" s="678" t="s">
        <v>136</v>
      </c>
      <c r="R20" s="679"/>
      <c r="S20" s="679"/>
      <c r="T20" s="679"/>
      <c r="U20" s="679"/>
      <c r="V20" s="679"/>
      <c r="W20" s="679"/>
      <c r="X20" s="679"/>
      <c r="Y20" s="679"/>
      <c r="Z20" s="668" t="s">
        <v>135</v>
      </c>
    </row>
    <row r="21" spans="1:42" ht="15.75" customHeight="1" x14ac:dyDescent="0.2">
      <c r="A21" s="698" t="s">
        <v>39</v>
      </c>
      <c r="B21" s="700" t="s">
        <v>40</v>
      </c>
      <c r="C21" s="702" t="s">
        <v>41</v>
      </c>
      <c r="D21" s="712"/>
      <c r="E21" s="730"/>
      <c r="F21" s="733"/>
      <c r="G21" s="737" t="s">
        <v>37</v>
      </c>
      <c r="H21" s="714" t="s">
        <v>38</v>
      </c>
      <c r="I21" s="709"/>
      <c r="J21" s="704" t="s">
        <v>132</v>
      </c>
      <c r="K21" s="704" t="s">
        <v>133</v>
      </c>
      <c r="L21" s="727" t="s">
        <v>134</v>
      </c>
      <c r="M21" s="719" t="s">
        <v>129</v>
      </c>
      <c r="N21" s="721" t="s">
        <v>43</v>
      </c>
      <c r="O21" s="683" t="s">
        <v>21</v>
      </c>
      <c r="P21" s="685" t="s">
        <v>22</v>
      </c>
      <c r="Q21" s="675" t="s">
        <v>117</v>
      </c>
      <c r="R21" s="676"/>
      <c r="S21" s="680"/>
      <c r="T21" s="675" t="s">
        <v>121</v>
      </c>
      <c r="U21" s="676"/>
      <c r="V21" s="677"/>
      <c r="W21" s="676" t="s">
        <v>130</v>
      </c>
      <c r="X21" s="676"/>
      <c r="Y21" s="726"/>
      <c r="Z21" s="706"/>
    </row>
    <row r="22" spans="1:42" ht="39" customHeight="1" thickBot="1" x14ac:dyDescent="0.25">
      <c r="A22" s="699"/>
      <c r="B22" s="701"/>
      <c r="C22" s="703"/>
      <c r="D22" s="713"/>
      <c r="E22" s="730"/>
      <c r="F22" s="733"/>
      <c r="G22" s="744"/>
      <c r="H22" s="743"/>
      <c r="I22" s="710"/>
      <c r="J22" s="705"/>
      <c r="K22" s="705"/>
      <c r="L22" s="728"/>
      <c r="M22" s="720"/>
      <c r="N22" s="722"/>
      <c r="O22" s="684"/>
      <c r="P22" s="686"/>
      <c r="Q22" s="194" t="s">
        <v>20</v>
      </c>
      <c r="R22" s="26" t="s">
        <v>28</v>
      </c>
      <c r="S22" s="15" t="s">
        <v>29</v>
      </c>
      <c r="T22" s="197" t="s">
        <v>20</v>
      </c>
      <c r="U22" s="26" t="s">
        <v>28</v>
      </c>
      <c r="V22" s="15" t="s">
        <v>29</v>
      </c>
      <c r="W22" s="197" t="s">
        <v>20</v>
      </c>
      <c r="X22" s="26" t="s">
        <v>28</v>
      </c>
      <c r="Y22" s="15" t="s">
        <v>29</v>
      </c>
      <c r="Z22" s="707"/>
    </row>
    <row r="23" spans="1:42" s="29" customFormat="1" ht="30.6" customHeight="1" x14ac:dyDescent="0.25">
      <c r="A23" s="40">
        <v>2219</v>
      </c>
      <c r="B23" s="41">
        <v>6121</v>
      </c>
      <c r="C23" s="356"/>
      <c r="D23" s="488" t="s">
        <v>305</v>
      </c>
      <c r="E23" s="32" t="s">
        <v>306</v>
      </c>
      <c r="F23" s="33" t="s">
        <v>306</v>
      </c>
      <c r="G23" s="33">
        <v>2017</v>
      </c>
      <c r="H23" s="34">
        <v>2018</v>
      </c>
      <c r="I23" s="86">
        <v>12000</v>
      </c>
      <c r="J23" s="87">
        <v>0</v>
      </c>
      <c r="K23" s="112">
        <v>0</v>
      </c>
      <c r="L23" s="383">
        <v>7000</v>
      </c>
      <c r="M23" s="379">
        <v>0</v>
      </c>
      <c r="N23" s="379">
        <v>7000</v>
      </c>
      <c r="O23" s="89">
        <v>0</v>
      </c>
      <c r="P23" s="112">
        <v>0</v>
      </c>
      <c r="Q23" s="269">
        <v>5000</v>
      </c>
      <c r="R23" s="89">
        <v>0</v>
      </c>
      <c r="S23" s="112">
        <v>0</v>
      </c>
      <c r="T23" s="269">
        <v>0</v>
      </c>
      <c r="U23" s="89">
        <v>0</v>
      </c>
      <c r="V23" s="112">
        <v>0</v>
      </c>
      <c r="W23" s="269">
        <v>0</v>
      </c>
      <c r="X23" s="89">
        <v>0</v>
      </c>
      <c r="Y23" s="112">
        <v>0</v>
      </c>
      <c r="Z23" s="88">
        <v>0</v>
      </c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</row>
    <row r="24" spans="1:42" s="29" customFormat="1" ht="73.150000000000006" customHeight="1" x14ac:dyDescent="0.25">
      <c r="A24" s="40">
        <v>2612</v>
      </c>
      <c r="B24" s="41">
        <v>6121</v>
      </c>
      <c r="C24" s="356"/>
      <c r="D24" s="116" t="s">
        <v>307</v>
      </c>
      <c r="E24" s="35" t="s">
        <v>306</v>
      </c>
      <c r="F24" s="36" t="s">
        <v>306</v>
      </c>
      <c r="G24" s="36">
        <v>2017</v>
      </c>
      <c r="H24" s="37">
        <v>2017</v>
      </c>
      <c r="I24" s="86">
        <v>4683</v>
      </c>
      <c r="J24" s="87">
        <v>0</v>
      </c>
      <c r="K24" s="112">
        <v>0</v>
      </c>
      <c r="L24" s="446">
        <v>4683</v>
      </c>
      <c r="M24" s="378">
        <v>0</v>
      </c>
      <c r="N24" s="379">
        <v>4214</v>
      </c>
      <c r="O24" s="89">
        <v>0</v>
      </c>
      <c r="P24" s="112">
        <v>469</v>
      </c>
      <c r="Q24" s="269">
        <v>0</v>
      </c>
      <c r="R24" s="89">
        <v>0</v>
      </c>
      <c r="S24" s="112">
        <v>0</v>
      </c>
      <c r="T24" s="269">
        <v>0</v>
      </c>
      <c r="U24" s="89">
        <v>0</v>
      </c>
      <c r="V24" s="112">
        <v>0</v>
      </c>
      <c r="W24" s="269">
        <v>0</v>
      </c>
      <c r="X24" s="89">
        <v>0</v>
      </c>
      <c r="Y24" s="112">
        <v>0</v>
      </c>
      <c r="Z24" s="88">
        <v>0</v>
      </c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</row>
    <row r="25" spans="1:42" s="29" customFormat="1" ht="47.45" customHeight="1" x14ac:dyDescent="0.25">
      <c r="A25" s="40">
        <v>2612</v>
      </c>
      <c r="B25" s="41">
        <v>6121</v>
      </c>
      <c r="C25" s="356"/>
      <c r="D25" s="116" t="s">
        <v>316</v>
      </c>
      <c r="E25" s="35" t="s">
        <v>306</v>
      </c>
      <c r="F25" s="36" t="s">
        <v>306</v>
      </c>
      <c r="G25" s="36">
        <v>2017</v>
      </c>
      <c r="H25" s="37">
        <v>2017</v>
      </c>
      <c r="I25" s="86">
        <v>7167</v>
      </c>
      <c r="J25" s="87">
        <v>0</v>
      </c>
      <c r="K25" s="112">
        <v>0</v>
      </c>
      <c r="L25" s="375">
        <v>7167</v>
      </c>
      <c r="M25" s="378">
        <v>0</v>
      </c>
      <c r="N25" s="379">
        <v>6450</v>
      </c>
      <c r="O25" s="89">
        <v>0</v>
      </c>
      <c r="P25" s="112">
        <v>717</v>
      </c>
      <c r="Q25" s="269">
        <v>0</v>
      </c>
      <c r="R25" s="89">
        <v>0</v>
      </c>
      <c r="S25" s="112">
        <v>0</v>
      </c>
      <c r="T25" s="269">
        <v>0</v>
      </c>
      <c r="U25" s="89">
        <v>0</v>
      </c>
      <c r="V25" s="112">
        <v>0</v>
      </c>
      <c r="W25" s="269">
        <v>0</v>
      </c>
      <c r="X25" s="89">
        <v>0</v>
      </c>
      <c r="Y25" s="112">
        <v>0</v>
      </c>
      <c r="Z25" s="88">
        <v>0</v>
      </c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</row>
    <row r="26" spans="1:42" s="29" customFormat="1" ht="22.9" customHeight="1" x14ac:dyDescent="0.25">
      <c r="A26" s="40">
        <v>2212</v>
      </c>
      <c r="B26" s="41">
        <v>5171</v>
      </c>
      <c r="C26" s="356"/>
      <c r="D26" s="116" t="s">
        <v>308</v>
      </c>
      <c r="E26" s="35" t="s">
        <v>306</v>
      </c>
      <c r="F26" s="36" t="s">
        <v>306</v>
      </c>
      <c r="G26" s="36">
        <v>2017</v>
      </c>
      <c r="H26" s="37">
        <v>2017</v>
      </c>
      <c r="I26" s="86">
        <v>1082</v>
      </c>
      <c r="J26" s="87">
        <v>0</v>
      </c>
      <c r="K26" s="112">
        <v>0</v>
      </c>
      <c r="L26" s="383">
        <v>1082</v>
      </c>
      <c r="M26" s="378">
        <v>0</v>
      </c>
      <c r="N26" s="379">
        <v>1082</v>
      </c>
      <c r="O26" s="89">
        <v>0</v>
      </c>
      <c r="P26" s="112">
        <v>0</v>
      </c>
      <c r="Q26" s="269">
        <v>0</v>
      </c>
      <c r="R26" s="89">
        <v>0</v>
      </c>
      <c r="S26" s="112">
        <v>0</v>
      </c>
      <c r="T26" s="269">
        <v>0</v>
      </c>
      <c r="U26" s="89">
        <v>0</v>
      </c>
      <c r="V26" s="112">
        <v>0</v>
      </c>
      <c r="W26" s="269">
        <v>0</v>
      </c>
      <c r="X26" s="89">
        <v>0</v>
      </c>
      <c r="Y26" s="112">
        <v>0</v>
      </c>
      <c r="Z26" s="88">
        <v>0</v>
      </c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</row>
    <row r="27" spans="1:42" s="29" customFormat="1" ht="22.9" customHeight="1" x14ac:dyDescent="0.25">
      <c r="A27" s="40">
        <v>2219</v>
      </c>
      <c r="B27" s="41">
        <v>6121</v>
      </c>
      <c r="C27" s="356"/>
      <c r="D27" s="116" t="s">
        <v>309</v>
      </c>
      <c r="E27" s="35" t="s">
        <v>306</v>
      </c>
      <c r="F27" s="36" t="s">
        <v>306</v>
      </c>
      <c r="G27" s="36">
        <v>2017</v>
      </c>
      <c r="H27" s="37">
        <v>2018</v>
      </c>
      <c r="I27" s="86">
        <v>1572</v>
      </c>
      <c r="J27" s="87">
        <v>0</v>
      </c>
      <c r="K27" s="112">
        <v>0</v>
      </c>
      <c r="L27" s="383">
        <v>1572</v>
      </c>
      <c r="M27" s="378">
        <v>0</v>
      </c>
      <c r="N27" s="379">
        <v>1572</v>
      </c>
      <c r="O27" s="89">
        <v>0</v>
      </c>
      <c r="P27" s="112">
        <v>0</v>
      </c>
      <c r="Q27" s="269">
        <v>0</v>
      </c>
      <c r="R27" s="89">
        <v>0</v>
      </c>
      <c r="S27" s="112">
        <v>0</v>
      </c>
      <c r="T27" s="269">
        <v>0</v>
      </c>
      <c r="U27" s="89">
        <v>0</v>
      </c>
      <c r="V27" s="112">
        <v>0</v>
      </c>
      <c r="W27" s="269">
        <v>0</v>
      </c>
      <c r="X27" s="89">
        <v>0</v>
      </c>
      <c r="Y27" s="112">
        <v>0</v>
      </c>
      <c r="Z27" s="88">
        <v>0</v>
      </c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</row>
    <row r="28" spans="1:42" s="29" customFormat="1" ht="22.9" customHeight="1" x14ac:dyDescent="0.25">
      <c r="A28" s="40">
        <v>2212</v>
      </c>
      <c r="B28" s="41">
        <v>5171</v>
      </c>
      <c r="C28" s="356"/>
      <c r="D28" s="116" t="s">
        <v>310</v>
      </c>
      <c r="E28" s="35" t="s">
        <v>306</v>
      </c>
      <c r="F28" s="36" t="s">
        <v>306</v>
      </c>
      <c r="G28" s="36">
        <v>2017</v>
      </c>
      <c r="H28" s="37">
        <v>2017</v>
      </c>
      <c r="I28" s="86">
        <v>481</v>
      </c>
      <c r="J28" s="87">
        <v>0</v>
      </c>
      <c r="K28" s="112">
        <v>0</v>
      </c>
      <c r="L28" s="383">
        <v>481</v>
      </c>
      <c r="M28" s="378">
        <v>0</v>
      </c>
      <c r="N28" s="379">
        <v>481</v>
      </c>
      <c r="O28" s="89">
        <v>0</v>
      </c>
      <c r="P28" s="112">
        <v>0</v>
      </c>
      <c r="Q28" s="269">
        <v>0</v>
      </c>
      <c r="R28" s="89">
        <v>0</v>
      </c>
      <c r="S28" s="112">
        <v>0</v>
      </c>
      <c r="T28" s="269">
        <v>0</v>
      </c>
      <c r="U28" s="89">
        <v>0</v>
      </c>
      <c r="V28" s="112">
        <v>0</v>
      </c>
      <c r="W28" s="269">
        <v>0</v>
      </c>
      <c r="X28" s="89">
        <v>0</v>
      </c>
      <c r="Y28" s="112">
        <v>0</v>
      </c>
      <c r="Z28" s="88">
        <v>0</v>
      </c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</row>
    <row r="29" spans="1:42" s="29" customFormat="1" ht="22.9" customHeight="1" x14ac:dyDescent="0.25">
      <c r="A29" s="40">
        <v>2612</v>
      </c>
      <c r="B29" s="41">
        <v>6121</v>
      </c>
      <c r="C29" s="356"/>
      <c r="D29" s="116" t="s">
        <v>311</v>
      </c>
      <c r="E29" s="35" t="s">
        <v>306</v>
      </c>
      <c r="F29" s="36" t="s">
        <v>306</v>
      </c>
      <c r="G29" s="36">
        <v>2018</v>
      </c>
      <c r="H29" s="37">
        <v>2018</v>
      </c>
      <c r="I29" s="86">
        <v>1329</v>
      </c>
      <c r="J29" s="87">
        <v>0</v>
      </c>
      <c r="K29" s="112">
        <v>0</v>
      </c>
      <c r="L29" s="446">
        <v>0</v>
      </c>
      <c r="M29" s="378">
        <v>0</v>
      </c>
      <c r="N29" s="379">
        <v>0</v>
      </c>
      <c r="O29" s="89">
        <v>0</v>
      </c>
      <c r="P29" s="112">
        <v>0</v>
      </c>
      <c r="Q29" s="269">
        <v>1196</v>
      </c>
      <c r="R29" s="89">
        <v>0</v>
      </c>
      <c r="S29" s="112">
        <v>133</v>
      </c>
      <c r="T29" s="269">
        <v>0</v>
      </c>
      <c r="U29" s="89">
        <v>0</v>
      </c>
      <c r="V29" s="112">
        <v>0</v>
      </c>
      <c r="W29" s="269">
        <v>0</v>
      </c>
      <c r="X29" s="89">
        <v>0</v>
      </c>
      <c r="Y29" s="112">
        <v>0</v>
      </c>
      <c r="Z29" s="88">
        <v>0</v>
      </c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</row>
    <row r="30" spans="1:42" s="29" customFormat="1" ht="22.9" customHeight="1" x14ac:dyDescent="0.25">
      <c r="A30" s="40">
        <v>3612</v>
      </c>
      <c r="B30" s="41">
        <v>6121</v>
      </c>
      <c r="C30" s="356"/>
      <c r="D30" s="116" t="s">
        <v>312</v>
      </c>
      <c r="E30" s="35" t="s">
        <v>306</v>
      </c>
      <c r="F30" s="36" t="s">
        <v>306</v>
      </c>
      <c r="G30" s="36">
        <v>2018</v>
      </c>
      <c r="H30" s="37">
        <v>2018</v>
      </c>
      <c r="I30" s="86">
        <v>4976</v>
      </c>
      <c r="J30" s="87">
        <v>0</v>
      </c>
      <c r="K30" s="112">
        <v>0</v>
      </c>
      <c r="L30" s="375">
        <v>0</v>
      </c>
      <c r="M30" s="378">
        <v>0</v>
      </c>
      <c r="N30" s="379">
        <v>0</v>
      </c>
      <c r="O30" s="89">
        <v>0</v>
      </c>
      <c r="P30" s="112">
        <v>0</v>
      </c>
      <c r="Q30" s="269">
        <v>4478</v>
      </c>
      <c r="R30" s="89">
        <v>0</v>
      </c>
      <c r="S30" s="112">
        <v>498</v>
      </c>
      <c r="T30" s="269">
        <v>0</v>
      </c>
      <c r="U30" s="89">
        <v>0</v>
      </c>
      <c r="V30" s="112">
        <v>0</v>
      </c>
      <c r="W30" s="269">
        <v>0</v>
      </c>
      <c r="X30" s="89">
        <v>0</v>
      </c>
      <c r="Y30" s="112">
        <v>0</v>
      </c>
      <c r="Z30" s="88">
        <v>0</v>
      </c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</row>
    <row r="31" spans="1:42" s="29" customFormat="1" ht="22.9" customHeight="1" x14ac:dyDescent="0.25">
      <c r="A31" s="40">
        <v>3612</v>
      </c>
      <c r="B31" s="41">
        <v>6121</v>
      </c>
      <c r="C31" s="356"/>
      <c r="D31" s="116" t="s">
        <v>313</v>
      </c>
      <c r="E31" s="35" t="s">
        <v>306</v>
      </c>
      <c r="F31" s="36" t="s">
        <v>306</v>
      </c>
      <c r="G31" s="36">
        <v>2018</v>
      </c>
      <c r="H31" s="37">
        <v>2018</v>
      </c>
      <c r="I31" s="86">
        <v>3067</v>
      </c>
      <c r="J31" s="87">
        <v>0</v>
      </c>
      <c r="K31" s="112">
        <v>0</v>
      </c>
      <c r="L31" s="446">
        <v>0</v>
      </c>
      <c r="M31" s="378">
        <v>0</v>
      </c>
      <c r="N31" s="379">
        <v>0</v>
      </c>
      <c r="O31" s="89">
        <v>0</v>
      </c>
      <c r="P31" s="112">
        <v>0</v>
      </c>
      <c r="Q31" s="269">
        <v>2760</v>
      </c>
      <c r="R31" s="89">
        <v>0</v>
      </c>
      <c r="S31" s="112">
        <v>307</v>
      </c>
      <c r="T31" s="269">
        <v>0</v>
      </c>
      <c r="U31" s="89">
        <v>0</v>
      </c>
      <c r="V31" s="112">
        <v>0</v>
      </c>
      <c r="W31" s="269">
        <v>0</v>
      </c>
      <c r="X31" s="89">
        <v>0</v>
      </c>
      <c r="Y31" s="112">
        <v>0</v>
      </c>
      <c r="Z31" s="88">
        <v>0</v>
      </c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</row>
    <row r="32" spans="1:42" s="29" customFormat="1" ht="22.9" customHeight="1" x14ac:dyDescent="0.25">
      <c r="A32" s="40">
        <v>3392</v>
      </c>
      <c r="B32" s="41">
        <v>6121</v>
      </c>
      <c r="C32" s="356"/>
      <c r="D32" s="116" t="s">
        <v>314</v>
      </c>
      <c r="E32" s="35" t="s">
        <v>306</v>
      </c>
      <c r="F32" s="36" t="s">
        <v>306</v>
      </c>
      <c r="G32" s="36">
        <v>2018</v>
      </c>
      <c r="H32" s="37">
        <v>2019</v>
      </c>
      <c r="I32" s="86">
        <v>1500</v>
      </c>
      <c r="J32" s="87">
        <v>0</v>
      </c>
      <c r="K32" s="112">
        <v>0</v>
      </c>
      <c r="L32" s="383">
        <v>0</v>
      </c>
      <c r="M32" s="378">
        <v>0</v>
      </c>
      <c r="N32" s="379">
        <v>0</v>
      </c>
      <c r="O32" s="89">
        <v>0</v>
      </c>
      <c r="P32" s="112">
        <v>0</v>
      </c>
      <c r="Q32" s="269">
        <v>850</v>
      </c>
      <c r="R32" s="89">
        <v>0</v>
      </c>
      <c r="S32" s="112">
        <v>150</v>
      </c>
      <c r="T32" s="269">
        <v>500</v>
      </c>
      <c r="U32" s="89">
        <v>0</v>
      </c>
      <c r="V32" s="112">
        <v>0</v>
      </c>
      <c r="W32" s="269">
        <v>0</v>
      </c>
      <c r="X32" s="89">
        <v>0</v>
      </c>
      <c r="Y32" s="112">
        <v>0</v>
      </c>
      <c r="Z32" s="88">
        <v>0</v>
      </c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</row>
    <row r="33" spans="1:42" s="29" customFormat="1" ht="22.9" customHeight="1" thickBot="1" x14ac:dyDescent="0.3">
      <c r="A33" s="40">
        <v>2212</v>
      </c>
      <c r="B33" s="41">
        <v>5171</v>
      </c>
      <c r="C33" s="356"/>
      <c r="D33" s="290" t="s">
        <v>315</v>
      </c>
      <c r="E33" s="35" t="s">
        <v>306</v>
      </c>
      <c r="F33" s="36" t="s">
        <v>306</v>
      </c>
      <c r="G33" s="36">
        <v>2019</v>
      </c>
      <c r="H33" s="37">
        <v>2019</v>
      </c>
      <c r="I33" s="86">
        <v>1000</v>
      </c>
      <c r="J33" s="87">
        <v>0</v>
      </c>
      <c r="K33" s="112">
        <v>0</v>
      </c>
      <c r="L33" s="383">
        <v>0</v>
      </c>
      <c r="M33" s="378">
        <v>0</v>
      </c>
      <c r="N33" s="379">
        <v>0</v>
      </c>
      <c r="O33" s="89">
        <v>0</v>
      </c>
      <c r="P33" s="112">
        <v>0</v>
      </c>
      <c r="Q33" s="269">
        <v>0</v>
      </c>
      <c r="R33" s="89">
        <v>0</v>
      </c>
      <c r="S33" s="112">
        <v>0</v>
      </c>
      <c r="T33" s="269">
        <v>1000</v>
      </c>
      <c r="U33" s="89">
        <v>0</v>
      </c>
      <c r="V33" s="112">
        <v>0</v>
      </c>
      <c r="W33" s="269">
        <v>0</v>
      </c>
      <c r="X33" s="89">
        <v>0</v>
      </c>
      <c r="Y33" s="112">
        <v>0</v>
      </c>
      <c r="Z33" s="88">
        <v>0</v>
      </c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</row>
    <row r="34" spans="1:42" s="30" customFormat="1" ht="23.1" customHeight="1" thickBot="1" x14ac:dyDescent="0.3">
      <c r="A34" s="42"/>
      <c r="B34" s="43"/>
      <c r="C34" s="52"/>
      <c r="D34" s="740" t="s">
        <v>1</v>
      </c>
      <c r="E34" s="741"/>
      <c r="F34" s="741"/>
      <c r="G34" s="741"/>
      <c r="H34" s="742"/>
      <c r="I34" s="72">
        <f t="shared" ref="I34:Z34" si="2">SUM(I23:I33)</f>
        <v>38857</v>
      </c>
      <c r="J34" s="73">
        <f t="shared" si="2"/>
        <v>0</v>
      </c>
      <c r="K34" s="74">
        <f t="shared" si="2"/>
        <v>0</v>
      </c>
      <c r="L34" s="387">
        <f t="shared" si="2"/>
        <v>21985</v>
      </c>
      <c r="M34" s="388">
        <f t="shared" si="2"/>
        <v>0</v>
      </c>
      <c r="N34" s="389">
        <f t="shared" si="2"/>
        <v>20799</v>
      </c>
      <c r="O34" s="75">
        <f t="shared" si="2"/>
        <v>0</v>
      </c>
      <c r="P34" s="74">
        <f t="shared" si="2"/>
        <v>1186</v>
      </c>
      <c r="Q34" s="195">
        <f t="shared" si="2"/>
        <v>14284</v>
      </c>
      <c r="R34" s="76">
        <f t="shared" si="2"/>
        <v>0</v>
      </c>
      <c r="S34" s="74">
        <f t="shared" si="2"/>
        <v>1088</v>
      </c>
      <c r="T34" s="195">
        <f t="shared" si="2"/>
        <v>1500</v>
      </c>
      <c r="U34" s="75">
        <f t="shared" si="2"/>
        <v>0</v>
      </c>
      <c r="V34" s="74">
        <f t="shared" si="2"/>
        <v>0</v>
      </c>
      <c r="W34" s="195">
        <f t="shared" si="2"/>
        <v>0</v>
      </c>
      <c r="X34" s="75">
        <f t="shared" si="2"/>
        <v>0</v>
      </c>
      <c r="Y34" s="74">
        <f t="shared" si="2"/>
        <v>0</v>
      </c>
      <c r="Z34" s="77">
        <f t="shared" si="2"/>
        <v>0</v>
      </c>
      <c r="AA34" s="92"/>
    </row>
    <row r="35" spans="1:42" s="30" customFormat="1" ht="7.5" customHeight="1" thickBot="1" x14ac:dyDescent="0.3">
      <c r="A35" s="47"/>
      <c r="B35" s="47"/>
      <c r="C35" s="47"/>
      <c r="D35" s="53"/>
      <c r="E35" s="53"/>
      <c r="F35" s="53"/>
      <c r="G35" s="53"/>
      <c r="H35" s="53"/>
      <c r="I35" s="61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62"/>
      <c r="X35" s="62"/>
      <c r="Y35" s="62"/>
      <c r="Z35" s="62"/>
    </row>
    <row r="36" spans="1:42" s="3" customFormat="1" ht="15.95" customHeight="1" x14ac:dyDescent="0.25">
      <c r="A36" s="47"/>
      <c r="B36" s="47"/>
      <c r="C36" s="47"/>
      <c r="D36" s="24" t="s">
        <v>23</v>
      </c>
      <c r="E36" s="55"/>
      <c r="F36" s="55"/>
      <c r="G36" s="55"/>
      <c r="H36" s="55"/>
      <c r="I36" s="9" t="s">
        <v>15</v>
      </c>
      <c r="J36" s="60" t="s">
        <v>42</v>
      </c>
      <c r="K36" s="16" t="s">
        <v>24</v>
      </c>
      <c r="L36" s="16"/>
      <c r="M36" s="16" t="s">
        <v>212</v>
      </c>
      <c r="N36" s="60"/>
      <c r="O36" s="18"/>
      <c r="P36" s="18"/>
      <c r="Q36" s="18"/>
      <c r="R36" s="18"/>
      <c r="S36" s="18"/>
      <c r="T36" s="18"/>
      <c r="U36" s="18"/>
      <c r="V36" s="18"/>
      <c r="W36" s="208"/>
      <c r="X36" s="202"/>
      <c r="Y36" s="209"/>
      <c r="Z36" s="183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</row>
    <row r="37" spans="1:42" s="3" customFormat="1" ht="15.95" customHeight="1" x14ac:dyDescent="0.25">
      <c r="A37" s="210"/>
      <c r="B37" s="210"/>
      <c r="C37" s="210"/>
      <c r="D37" s="12"/>
      <c r="E37" s="56"/>
      <c r="F37" s="56"/>
      <c r="G37" s="56"/>
      <c r="H37" s="56"/>
      <c r="I37" s="11" t="s">
        <v>16</v>
      </c>
      <c r="J37" s="19" t="s">
        <v>42</v>
      </c>
      <c r="K37" s="17" t="s">
        <v>25</v>
      </c>
      <c r="L37" s="17"/>
      <c r="M37" s="17" t="s">
        <v>211</v>
      </c>
      <c r="N37" s="19"/>
      <c r="O37" s="20"/>
      <c r="P37" s="20"/>
      <c r="Q37" s="20"/>
      <c r="R37" s="20"/>
      <c r="S37" s="20"/>
      <c r="T37" s="20"/>
      <c r="U37" s="20"/>
      <c r="V37" s="20"/>
      <c r="W37" s="211"/>
      <c r="X37" s="209"/>
      <c r="Y37" s="209"/>
      <c r="Z37" s="183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</row>
    <row r="38" spans="1:42" s="2" customFormat="1" ht="15.95" customHeight="1" x14ac:dyDescent="0.25">
      <c r="A38" s="44"/>
      <c r="B38" s="45"/>
      <c r="C38" s="46"/>
      <c r="D38" s="57"/>
      <c r="E38" s="38"/>
      <c r="F38" s="38"/>
      <c r="G38" s="38"/>
      <c r="H38" s="38"/>
      <c r="I38" s="11" t="s">
        <v>17</v>
      </c>
      <c r="J38" s="19" t="s">
        <v>42</v>
      </c>
      <c r="K38" s="20" t="s">
        <v>214</v>
      </c>
      <c r="L38" s="17"/>
      <c r="M38" s="19"/>
      <c r="N38" s="19"/>
      <c r="O38" s="20"/>
      <c r="P38" s="56"/>
      <c r="Q38" s="56"/>
      <c r="R38" s="56"/>
      <c r="S38" s="56"/>
      <c r="T38" s="56"/>
      <c r="U38" s="56"/>
      <c r="V38" s="56"/>
      <c r="W38" s="58"/>
      <c r="X38" s="8"/>
      <c r="Z38" s="183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</row>
    <row r="39" spans="1:42" s="2" customFormat="1" ht="15.95" customHeight="1" thickBot="1" x14ac:dyDescent="0.3">
      <c r="A39" s="3"/>
      <c r="B39" s="45"/>
      <c r="C39" s="46"/>
      <c r="D39" s="59"/>
      <c r="E39" s="31"/>
      <c r="F39" s="31"/>
      <c r="G39" s="31"/>
      <c r="H39" s="31"/>
      <c r="I39" s="10" t="s">
        <v>18</v>
      </c>
      <c r="J39" s="21" t="s">
        <v>42</v>
      </c>
      <c r="K39" s="22" t="s">
        <v>213</v>
      </c>
      <c r="L39" s="23"/>
      <c r="M39" s="21"/>
      <c r="N39" s="21"/>
      <c r="O39" s="22"/>
      <c r="P39" s="25"/>
      <c r="Q39" s="25"/>
      <c r="R39" s="25"/>
      <c r="S39" s="25"/>
      <c r="T39" s="25"/>
      <c r="U39" s="25"/>
      <c r="V39" s="25"/>
      <c r="W39" s="13"/>
      <c r="Z39" s="183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</row>
  </sheetData>
  <mergeCells count="50">
    <mergeCell ref="D15:H15"/>
    <mergeCell ref="T5:V5"/>
    <mergeCell ref="W5:Y5"/>
    <mergeCell ref="Q4:Y4"/>
    <mergeCell ref="L5:L6"/>
    <mergeCell ref="Q5:S5"/>
    <mergeCell ref="E4:E6"/>
    <mergeCell ref="F4:F6"/>
    <mergeCell ref="G4:H4"/>
    <mergeCell ref="G5:G6"/>
    <mergeCell ref="Z4:Z6"/>
    <mergeCell ref="I4:I6"/>
    <mergeCell ref="D4:D6"/>
    <mergeCell ref="J5:J6"/>
    <mergeCell ref="H5:H6"/>
    <mergeCell ref="M4:P4"/>
    <mergeCell ref="M5:M6"/>
    <mergeCell ref="N5:N6"/>
    <mergeCell ref="O5:O6"/>
    <mergeCell ref="P5:P6"/>
    <mergeCell ref="A3:C4"/>
    <mergeCell ref="A5:A6"/>
    <mergeCell ref="B5:B6"/>
    <mergeCell ref="C5:C6"/>
    <mergeCell ref="K5:K6"/>
    <mergeCell ref="A19:C20"/>
    <mergeCell ref="D20:D22"/>
    <mergeCell ref="E20:E22"/>
    <mergeCell ref="F20:F22"/>
    <mergeCell ref="Q20:Y20"/>
    <mergeCell ref="N21:N22"/>
    <mergeCell ref="O21:O22"/>
    <mergeCell ref="P21:P22"/>
    <mergeCell ref="Q21:S21"/>
    <mergeCell ref="D34:H34"/>
    <mergeCell ref="Z20:Z22"/>
    <mergeCell ref="A21:A22"/>
    <mergeCell ref="B21:B22"/>
    <mergeCell ref="C21:C22"/>
    <mergeCell ref="G21:G22"/>
    <mergeCell ref="H21:H22"/>
    <mergeCell ref="J21:J22"/>
    <mergeCell ref="K21:K22"/>
    <mergeCell ref="L21:L22"/>
    <mergeCell ref="T21:V21"/>
    <mergeCell ref="W21:Y21"/>
    <mergeCell ref="M21:M22"/>
    <mergeCell ref="G20:H20"/>
    <mergeCell ref="I20:I22"/>
    <mergeCell ref="M20:P20"/>
  </mergeCells>
  <phoneticPr fontId="0" type="noConversion"/>
  <pageMargins left="0.27559055118110237" right="0.19685039370078741" top="0.98425196850393704" bottom="0.19685039370078741" header="0.78740157480314965" footer="0.19685039370078741"/>
  <pageSetup paperSize="9" scale="54" orientation="landscape" r:id="rId1"/>
  <headerFooter alignWithMargins="0">
    <oddHeader>&amp;C&amp;"Arial,Tučné"&amp;24Požadavky na kapitálový rozpočet statutárního města Ostravy pro rok  2017 a kapitálový výhled na &amp;28léta  2018 - 2020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5"/>
  <sheetViews>
    <sheetView topLeftCell="B16" zoomScale="75" zoomScaleNormal="75" workbookViewId="0">
      <selection activeCell="L31" sqref="L31"/>
    </sheetView>
  </sheetViews>
  <sheetFormatPr defaultRowHeight="12.75" x14ac:dyDescent="0.2"/>
  <cols>
    <col min="1" max="3" width="6.7109375" customWidth="1"/>
    <col min="4" max="4" width="46.7109375" customWidth="1"/>
    <col min="5" max="6" width="4.28515625" customWidth="1"/>
    <col min="7" max="8" width="4.85546875" customWidth="1"/>
    <col min="9" max="9" width="13.5703125" customWidth="1"/>
    <col min="10" max="26" width="10.7109375" customWidth="1"/>
  </cols>
  <sheetData>
    <row r="1" spans="1:42" ht="15.75" customHeight="1" x14ac:dyDescent="0.25">
      <c r="Z1" s="65" t="s">
        <v>111</v>
      </c>
    </row>
    <row r="2" spans="1:42" ht="24.75" customHeight="1" x14ac:dyDescent="0.25">
      <c r="A2" s="5"/>
      <c r="D2" s="63" t="s">
        <v>44</v>
      </c>
      <c r="E2" s="64" t="s">
        <v>60</v>
      </c>
      <c r="F2" s="65"/>
      <c r="G2" s="65"/>
      <c r="H2" s="65"/>
      <c r="I2" s="65"/>
      <c r="J2" s="65"/>
      <c r="K2" s="65"/>
      <c r="L2" s="65"/>
      <c r="M2" s="14"/>
      <c r="N2" s="14"/>
      <c r="O2" s="14"/>
      <c r="P2" s="1"/>
      <c r="Z2" s="4" t="s">
        <v>26</v>
      </c>
    </row>
    <row r="3" spans="1:42" ht="15" customHeight="1" thickBot="1" x14ac:dyDescent="0.25">
      <c r="A3" s="692" t="s">
        <v>118</v>
      </c>
      <c r="B3" s="693"/>
      <c r="C3" s="694"/>
      <c r="I3" s="6" t="s">
        <v>2</v>
      </c>
      <c r="J3" s="6" t="s">
        <v>3</v>
      </c>
      <c r="K3" s="6" t="s">
        <v>4</v>
      </c>
      <c r="L3" s="6" t="s">
        <v>5</v>
      </c>
      <c r="M3" s="6" t="s">
        <v>6</v>
      </c>
      <c r="N3" s="6" t="s">
        <v>7</v>
      </c>
      <c r="O3" s="7" t="s">
        <v>208</v>
      </c>
      <c r="P3" s="7" t="s">
        <v>8</v>
      </c>
      <c r="Q3" s="7" t="s">
        <v>9</v>
      </c>
      <c r="R3" s="7" t="s">
        <v>10</v>
      </c>
      <c r="S3" s="7" t="s">
        <v>209</v>
      </c>
      <c r="T3" s="7" t="s">
        <v>11</v>
      </c>
      <c r="U3" s="7" t="s">
        <v>14</v>
      </c>
      <c r="V3" s="7" t="s">
        <v>19</v>
      </c>
      <c r="W3" s="7" t="s">
        <v>210</v>
      </c>
      <c r="X3" s="6" t="s">
        <v>30</v>
      </c>
      <c r="Y3" s="6" t="s">
        <v>31</v>
      </c>
      <c r="Z3" s="6" t="s">
        <v>32</v>
      </c>
    </row>
    <row r="4" spans="1:42" ht="15.75" customHeight="1" thickBot="1" x14ac:dyDescent="0.25">
      <c r="A4" s="695"/>
      <c r="B4" s="696"/>
      <c r="C4" s="697"/>
      <c r="D4" s="711" t="s">
        <v>0</v>
      </c>
      <c r="E4" s="729" t="s">
        <v>34</v>
      </c>
      <c r="F4" s="732" t="s">
        <v>35</v>
      </c>
      <c r="G4" s="735" t="s">
        <v>36</v>
      </c>
      <c r="H4" s="736"/>
      <c r="I4" s="708" t="s">
        <v>27</v>
      </c>
      <c r="J4" s="27" t="s">
        <v>33</v>
      </c>
      <c r="K4" s="27" t="s">
        <v>13</v>
      </c>
      <c r="L4" s="390" t="s">
        <v>12</v>
      </c>
      <c r="M4" s="716" t="s">
        <v>128</v>
      </c>
      <c r="N4" s="717"/>
      <c r="O4" s="717"/>
      <c r="P4" s="718"/>
      <c r="Q4" s="678" t="s">
        <v>136</v>
      </c>
      <c r="R4" s="679"/>
      <c r="S4" s="679"/>
      <c r="T4" s="679"/>
      <c r="U4" s="679"/>
      <c r="V4" s="679"/>
      <c r="W4" s="679"/>
      <c r="X4" s="679"/>
      <c r="Y4" s="679"/>
      <c r="Z4" s="668" t="s">
        <v>135</v>
      </c>
    </row>
    <row r="5" spans="1:42" ht="15.75" customHeight="1" x14ac:dyDescent="0.2">
      <c r="A5" s="698" t="s">
        <v>39</v>
      </c>
      <c r="B5" s="700" t="s">
        <v>40</v>
      </c>
      <c r="C5" s="702" t="s">
        <v>41</v>
      </c>
      <c r="D5" s="712"/>
      <c r="E5" s="730"/>
      <c r="F5" s="733"/>
      <c r="G5" s="737" t="s">
        <v>37</v>
      </c>
      <c r="H5" s="714" t="s">
        <v>38</v>
      </c>
      <c r="I5" s="709"/>
      <c r="J5" s="704" t="s">
        <v>132</v>
      </c>
      <c r="K5" s="704" t="s">
        <v>133</v>
      </c>
      <c r="L5" s="727" t="s">
        <v>134</v>
      </c>
      <c r="M5" s="719" t="s">
        <v>129</v>
      </c>
      <c r="N5" s="721" t="s">
        <v>43</v>
      </c>
      <c r="O5" s="683" t="s">
        <v>21</v>
      </c>
      <c r="P5" s="685" t="s">
        <v>22</v>
      </c>
      <c r="Q5" s="675" t="s">
        <v>117</v>
      </c>
      <c r="R5" s="676"/>
      <c r="S5" s="680"/>
      <c r="T5" s="675" t="s">
        <v>121</v>
      </c>
      <c r="U5" s="676"/>
      <c r="V5" s="677"/>
      <c r="W5" s="676" t="s">
        <v>130</v>
      </c>
      <c r="X5" s="676"/>
      <c r="Y5" s="726"/>
      <c r="Z5" s="706"/>
    </row>
    <row r="6" spans="1:42" ht="39" customHeight="1" thickBot="1" x14ac:dyDescent="0.25">
      <c r="A6" s="699"/>
      <c r="B6" s="701"/>
      <c r="C6" s="703"/>
      <c r="D6" s="713"/>
      <c r="E6" s="730"/>
      <c r="F6" s="733"/>
      <c r="G6" s="744"/>
      <c r="H6" s="743"/>
      <c r="I6" s="709"/>
      <c r="J6" s="705"/>
      <c r="K6" s="705"/>
      <c r="L6" s="728"/>
      <c r="M6" s="720"/>
      <c r="N6" s="722"/>
      <c r="O6" s="684"/>
      <c r="P6" s="686"/>
      <c r="Q6" s="194" t="s">
        <v>20</v>
      </c>
      <c r="R6" s="26" t="s">
        <v>28</v>
      </c>
      <c r="S6" s="15" t="s">
        <v>29</v>
      </c>
      <c r="T6" s="197" t="s">
        <v>20</v>
      </c>
      <c r="U6" s="26" t="s">
        <v>28</v>
      </c>
      <c r="V6" s="15" t="s">
        <v>29</v>
      </c>
      <c r="W6" s="197" t="s">
        <v>20</v>
      </c>
      <c r="X6" s="26" t="s">
        <v>28</v>
      </c>
      <c r="Y6" s="15" t="s">
        <v>29</v>
      </c>
      <c r="Z6" s="707"/>
    </row>
    <row r="7" spans="1:42" s="28" customFormat="1" ht="21" customHeight="1" x14ac:dyDescent="0.25">
      <c r="A7" s="330">
        <v>3612</v>
      </c>
      <c r="B7" s="331">
        <v>6121</v>
      </c>
      <c r="D7" s="343" t="s">
        <v>262</v>
      </c>
      <c r="E7" s="459" t="s">
        <v>263</v>
      </c>
      <c r="F7" s="460" t="s">
        <v>263</v>
      </c>
      <c r="G7" s="33">
        <v>2017</v>
      </c>
      <c r="H7" s="176">
        <v>2017</v>
      </c>
      <c r="I7" s="78">
        <v>6100</v>
      </c>
      <c r="J7" s="80">
        <v>0</v>
      </c>
      <c r="K7" s="114">
        <v>0</v>
      </c>
      <c r="L7" s="477">
        <v>6100</v>
      </c>
      <c r="M7" s="478">
        <v>0</v>
      </c>
      <c r="N7" s="479">
        <f>L7-O7</f>
        <v>3660</v>
      </c>
      <c r="O7" s="89">
        <v>2440</v>
      </c>
      <c r="P7" s="143">
        <v>0</v>
      </c>
      <c r="Q7" s="268">
        <v>0</v>
      </c>
      <c r="R7" s="113">
        <v>0</v>
      </c>
      <c r="S7" s="143">
        <v>0</v>
      </c>
      <c r="T7" s="268">
        <v>0</v>
      </c>
      <c r="U7" s="113">
        <v>0</v>
      </c>
      <c r="V7" s="143">
        <v>0</v>
      </c>
      <c r="W7" s="268">
        <v>0</v>
      </c>
      <c r="X7" s="113">
        <v>0</v>
      </c>
      <c r="Y7" s="114">
        <v>0</v>
      </c>
      <c r="Z7" s="78">
        <v>0</v>
      </c>
      <c r="AA7" s="92"/>
      <c r="AB7" s="92"/>
      <c r="AC7" s="92"/>
      <c r="AD7" s="92"/>
      <c r="AE7" s="92"/>
      <c r="AF7" s="92"/>
      <c r="AG7"/>
      <c r="AH7"/>
      <c r="AI7"/>
      <c r="AJ7"/>
      <c r="AK7"/>
      <c r="AL7"/>
      <c r="AM7"/>
      <c r="AN7"/>
      <c r="AO7"/>
      <c r="AP7"/>
    </row>
    <row r="8" spans="1:42" s="29" customFormat="1" ht="21" customHeight="1" x14ac:dyDescent="0.25">
      <c r="A8" s="330">
        <v>3612</v>
      </c>
      <c r="B8" s="331">
        <v>6121</v>
      </c>
      <c r="D8" s="343" t="s">
        <v>264</v>
      </c>
      <c r="E8" s="453" t="s">
        <v>263</v>
      </c>
      <c r="F8" s="342" t="s">
        <v>263</v>
      </c>
      <c r="G8" s="36">
        <v>2017</v>
      </c>
      <c r="H8" s="172">
        <v>2017</v>
      </c>
      <c r="I8" s="86">
        <v>6100</v>
      </c>
      <c r="J8" s="87">
        <v>0</v>
      </c>
      <c r="K8" s="79">
        <v>0</v>
      </c>
      <c r="L8" s="391">
        <v>6100</v>
      </c>
      <c r="M8" s="392">
        <v>0</v>
      </c>
      <c r="N8" s="384">
        <v>2831</v>
      </c>
      <c r="O8" s="89">
        <v>2440</v>
      </c>
      <c r="P8" s="112">
        <v>829</v>
      </c>
      <c r="Q8" s="269">
        <v>0</v>
      </c>
      <c r="R8" s="89">
        <v>0</v>
      </c>
      <c r="S8" s="112">
        <v>0</v>
      </c>
      <c r="T8" s="269">
        <v>0</v>
      </c>
      <c r="U8" s="89">
        <v>0</v>
      </c>
      <c r="V8" s="112">
        <v>0</v>
      </c>
      <c r="W8" s="269">
        <v>0</v>
      </c>
      <c r="X8" s="89">
        <v>0</v>
      </c>
      <c r="Y8" s="79">
        <v>0</v>
      </c>
      <c r="Z8" s="86">
        <v>0</v>
      </c>
      <c r="AA8" s="92"/>
      <c r="AB8" s="92"/>
      <c r="AC8" s="92"/>
      <c r="AD8" s="92"/>
      <c r="AE8" s="92"/>
      <c r="AF8" s="92"/>
      <c r="AG8"/>
      <c r="AH8"/>
      <c r="AI8"/>
      <c r="AJ8"/>
      <c r="AK8"/>
      <c r="AL8"/>
      <c r="AM8"/>
      <c r="AN8"/>
      <c r="AO8"/>
      <c r="AP8"/>
    </row>
    <row r="9" spans="1:42" s="29" customFormat="1" ht="21" customHeight="1" x14ac:dyDescent="0.25">
      <c r="A9" s="330">
        <v>3612</v>
      </c>
      <c r="B9" s="331">
        <v>6121</v>
      </c>
      <c r="C9" s="332"/>
      <c r="D9" s="343" t="s">
        <v>265</v>
      </c>
      <c r="E9" s="453" t="s">
        <v>263</v>
      </c>
      <c r="F9" s="342" t="s">
        <v>263</v>
      </c>
      <c r="G9" s="36">
        <v>2017</v>
      </c>
      <c r="H9" s="172">
        <v>2017</v>
      </c>
      <c r="I9" s="86">
        <v>6100</v>
      </c>
      <c r="J9" s="87">
        <v>0</v>
      </c>
      <c r="K9" s="79">
        <v>0</v>
      </c>
      <c r="L9" s="480">
        <f t="shared" ref="L9:L24" si="0">M9+N9+O9+P9</f>
        <v>6100</v>
      </c>
      <c r="M9" s="392">
        <v>0</v>
      </c>
      <c r="N9" s="384">
        <f>I9-O9</f>
        <v>3660</v>
      </c>
      <c r="O9" s="89">
        <f>O8</f>
        <v>2440</v>
      </c>
      <c r="P9" s="112">
        <v>0</v>
      </c>
      <c r="Q9" s="269">
        <v>0</v>
      </c>
      <c r="R9" s="89">
        <v>0</v>
      </c>
      <c r="S9" s="112">
        <v>0</v>
      </c>
      <c r="T9" s="269">
        <v>0</v>
      </c>
      <c r="U9" s="89">
        <v>0</v>
      </c>
      <c r="V9" s="112">
        <v>0</v>
      </c>
      <c r="W9" s="269">
        <v>0</v>
      </c>
      <c r="X9" s="89">
        <v>0</v>
      </c>
      <c r="Y9" s="79">
        <v>0</v>
      </c>
      <c r="Z9" s="86">
        <v>0</v>
      </c>
      <c r="AA9" s="92"/>
      <c r="AB9" s="92"/>
      <c r="AC9" s="92"/>
      <c r="AD9" s="92"/>
      <c r="AE9" s="92"/>
      <c r="AF9" s="92"/>
      <c r="AG9"/>
      <c r="AH9"/>
      <c r="AI9"/>
      <c r="AJ9"/>
      <c r="AK9"/>
      <c r="AL9"/>
      <c r="AM9"/>
      <c r="AN9"/>
      <c r="AO9"/>
      <c r="AP9"/>
    </row>
    <row r="10" spans="1:42" s="29" customFormat="1" ht="21" customHeight="1" x14ac:dyDescent="0.25">
      <c r="A10" s="330">
        <v>3612</v>
      </c>
      <c r="B10" s="331">
        <v>6121</v>
      </c>
      <c r="C10" s="332"/>
      <c r="D10" s="343" t="s">
        <v>266</v>
      </c>
      <c r="E10" s="453" t="s">
        <v>263</v>
      </c>
      <c r="F10" s="342" t="s">
        <v>263</v>
      </c>
      <c r="G10" s="36">
        <v>2017</v>
      </c>
      <c r="H10" s="172">
        <v>2017</v>
      </c>
      <c r="I10" s="86">
        <v>6100</v>
      </c>
      <c r="J10" s="87">
        <v>0</v>
      </c>
      <c r="K10" s="79">
        <v>0</v>
      </c>
      <c r="L10" s="391">
        <f t="shared" si="0"/>
        <v>6100</v>
      </c>
      <c r="M10" s="392">
        <v>0</v>
      </c>
      <c r="N10" s="384">
        <f t="shared" ref="N10:N15" si="1">I10-O10</f>
        <v>3660</v>
      </c>
      <c r="O10" s="89">
        <f t="shared" ref="O10:O15" si="2">O9</f>
        <v>2440</v>
      </c>
      <c r="P10" s="112">
        <v>0</v>
      </c>
      <c r="Q10" s="269">
        <v>0</v>
      </c>
      <c r="R10" s="89">
        <v>0</v>
      </c>
      <c r="S10" s="112">
        <v>0</v>
      </c>
      <c r="T10" s="269">
        <v>0</v>
      </c>
      <c r="U10" s="89">
        <v>0</v>
      </c>
      <c r="V10" s="112">
        <v>0</v>
      </c>
      <c r="W10" s="269">
        <v>0</v>
      </c>
      <c r="X10" s="89">
        <v>0</v>
      </c>
      <c r="Y10" s="79">
        <v>0</v>
      </c>
      <c r="Z10" s="86">
        <v>0</v>
      </c>
      <c r="AA10" s="92"/>
      <c r="AB10" s="92"/>
      <c r="AC10" s="92"/>
      <c r="AD10" s="92"/>
      <c r="AE10" s="92"/>
      <c r="AF10" s="92"/>
      <c r="AG10"/>
      <c r="AH10"/>
      <c r="AI10"/>
      <c r="AJ10"/>
      <c r="AK10"/>
      <c r="AL10"/>
      <c r="AM10"/>
      <c r="AN10"/>
      <c r="AO10"/>
      <c r="AP10"/>
    </row>
    <row r="11" spans="1:42" s="29" customFormat="1" ht="21" customHeight="1" x14ac:dyDescent="0.25">
      <c r="A11" s="330">
        <v>3612</v>
      </c>
      <c r="B11" s="331">
        <v>6121</v>
      </c>
      <c r="C11" s="332"/>
      <c r="D11" s="343" t="s">
        <v>267</v>
      </c>
      <c r="E11" s="453" t="s">
        <v>263</v>
      </c>
      <c r="F11" s="342" t="s">
        <v>263</v>
      </c>
      <c r="G11" s="36">
        <v>2017</v>
      </c>
      <c r="H11" s="172">
        <v>2017</v>
      </c>
      <c r="I11" s="86">
        <v>6100</v>
      </c>
      <c r="J11" s="87">
        <v>0</v>
      </c>
      <c r="K11" s="79">
        <v>0</v>
      </c>
      <c r="L11" s="480">
        <f t="shared" si="0"/>
        <v>6100</v>
      </c>
      <c r="M11" s="392">
        <v>0</v>
      </c>
      <c r="N11" s="384">
        <f t="shared" si="1"/>
        <v>3660</v>
      </c>
      <c r="O11" s="89">
        <f t="shared" si="2"/>
        <v>2440</v>
      </c>
      <c r="P11" s="112">
        <v>0</v>
      </c>
      <c r="Q11" s="269">
        <v>0</v>
      </c>
      <c r="R11" s="89">
        <v>0</v>
      </c>
      <c r="S11" s="112">
        <v>0</v>
      </c>
      <c r="T11" s="269">
        <v>0</v>
      </c>
      <c r="U11" s="89">
        <v>0</v>
      </c>
      <c r="V11" s="112">
        <v>0</v>
      </c>
      <c r="W11" s="269">
        <v>0</v>
      </c>
      <c r="X11" s="89">
        <v>0</v>
      </c>
      <c r="Y11" s="79">
        <v>0</v>
      </c>
      <c r="Z11" s="86">
        <v>0</v>
      </c>
      <c r="AA11" s="92"/>
      <c r="AB11" s="92"/>
      <c r="AC11" s="92"/>
      <c r="AD11" s="92"/>
      <c r="AE11" s="92"/>
      <c r="AF11" s="92"/>
      <c r="AG11"/>
      <c r="AH11"/>
      <c r="AI11"/>
      <c r="AJ11"/>
      <c r="AK11"/>
      <c r="AL11"/>
      <c r="AM11"/>
      <c r="AN11"/>
      <c r="AO11"/>
      <c r="AP11"/>
    </row>
    <row r="12" spans="1:42" s="29" customFormat="1" ht="21" customHeight="1" x14ac:dyDescent="0.25">
      <c r="A12" s="330">
        <v>3612</v>
      </c>
      <c r="B12" s="331">
        <v>6121</v>
      </c>
      <c r="C12" s="332"/>
      <c r="D12" s="343" t="s">
        <v>268</v>
      </c>
      <c r="E12" s="453" t="str">
        <f>E11</f>
        <v>RAB</v>
      </c>
      <c r="F12" s="342" t="str">
        <f>F11</f>
        <v>RAB</v>
      </c>
      <c r="G12" s="36">
        <v>2017</v>
      </c>
      <c r="H12" s="172">
        <v>2017</v>
      </c>
      <c r="I12" s="86">
        <v>6100</v>
      </c>
      <c r="J12" s="87">
        <v>0</v>
      </c>
      <c r="K12" s="79">
        <v>0</v>
      </c>
      <c r="L12" s="391">
        <f t="shared" si="0"/>
        <v>6100</v>
      </c>
      <c r="M12" s="392">
        <v>0</v>
      </c>
      <c r="N12" s="384">
        <f t="shared" si="1"/>
        <v>3660</v>
      </c>
      <c r="O12" s="89">
        <f t="shared" si="2"/>
        <v>2440</v>
      </c>
      <c r="P12" s="112">
        <v>0</v>
      </c>
      <c r="Q12" s="269">
        <v>0</v>
      </c>
      <c r="R12" s="89">
        <v>0</v>
      </c>
      <c r="S12" s="112">
        <v>0</v>
      </c>
      <c r="T12" s="269">
        <v>0</v>
      </c>
      <c r="U12" s="89">
        <v>0</v>
      </c>
      <c r="V12" s="112">
        <v>0</v>
      </c>
      <c r="W12" s="269">
        <v>0</v>
      </c>
      <c r="X12" s="89">
        <v>0</v>
      </c>
      <c r="Y12" s="79">
        <v>0</v>
      </c>
      <c r="Z12" s="86">
        <v>0</v>
      </c>
      <c r="AA12" s="92"/>
      <c r="AB12" s="92"/>
      <c r="AC12" s="92"/>
      <c r="AD12" s="92"/>
      <c r="AE12" s="92"/>
      <c r="AF12" s="92"/>
      <c r="AG12"/>
      <c r="AH12"/>
      <c r="AI12"/>
      <c r="AJ12"/>
      <c r="AK12"/>
      <c r="AL12"/>
      <c r="AM12"/>
      <c r="AN12"/>
      <c r="AO12"/>
      <c r="AP12"/>
    </row>
    <row r="13" spans="1:42" s="29" customFormat="1" ht="21" customHeight="1" x14ac:dyDescent="0.25">
      <c r="A13" s="339">
        <v>3612</v>
      </c>
      <c r="B13" s="340">
        <v>6121</v>
      </c>
      <c r="C13" s="341"/>
      <c r="D13" s="346" t="s">
        <v>269</v>
      </c>
      <c r="E13" s="333" t="s">
        <v>263</v>
      </c>
      <c r="F13" s="334" t="s">
        <v>263</v>
      </c>
      <c r="G13" s="36">
        <v>2017</v>
      </c>
      <c r="H13" s="172">
        <v>2017</v>
      </c>
      <c r="I13" s="86">
        <v>6100</v>
      </c>
      <c r="J13" s="87">
        <v>0</v>
      </c>
      <c r="K13" s="79">
        <v>0</v>
      </c>
      <c r="L13" s="480">
        <f t="shared" si="0"/>
        <v>6100</v>
      </c>
      <c r="M13" s="392">
        <v>0</v>
      </c>
      <c r="N13" s="384">
        <f t="shared" si="1"/>
        <v>3660</v>
      </c>
      <c r="O13" s="89">
        <f t="shared" si="2"/>
        <v>2440</v>
      </c>
      <c r="P13" s="112">
        <v>0</v>
      </c>
      <c r="Q13" s="269">
        <v>0</v>
      </c>
      <c r="R13" s="89">
        <v>0</v>
      </c>
      <c r="S13" s="112">
        <v>0</v>
      </c>
      <c r="T13" s="269">
        <v>0</v>
      </c>
      <c r="U13" s="89">
        <v>0</v>
      </c>
      <c r="V13" s="112">
        <v>0</v>
      </c>
      <c r="W13" s="269">
        <v>0</v>
      </c>
      <c r="X13" s="89">
        <v>0</v>
      </c>
      <c r="Y13" s="79">
        <v>0</v>
      </c>
      <c r="Z13" s="86">
        <v>0</v>
      </c>
      <c r="AA13" s="92"/>
      <c r="AB13" s="92"/>
      <c r="AC13" s="92"/>
      <c r="AD13" s="92"/>
      <c r="AE13" s="92"/>
      <c r="AF13" s="92"/>
      <c r="AG13"/>
      <c r="AH13"/>
      <c r="AI13"/>
      <c r="AJ13"/>
      <c r="AK13"/>
      <c r="AL13"/>
      <c r="AM13"/>
      <c r="AN13"/>
      <c r="AO13"/>
      <c r="AP13"/>
    </row>
    <row r="14" spans="1:42" s="29" customFormat="1" ht="21" customHeight="1" x14ac:dyDescent="0.25">
      <c r="A14" s="339">
        <v>3612</v>
      </c>
      <c r="B14" s="340">
        <v>6121</v>
      </c>
      <c r="C14" s="341"/>
      <c r="D14" s="346" t="s">
        <v>270</v>
      </c>
      <c r="E14" s="333" t="s">
        <v>263</v>
      </c>
      <c r="F14" s="334" t="s">
        <v>263</v>
      </c>
      <c r="G14" s="36">
        <v>2017</v>
      </c>
      <c r="H14" s="172">
        <v>2017</v>
      </c>
      <c r="I14" s="86">
        <v>6100</v>
      </c>
      <c r="J14" s="87">
        <v>0</v>
      </c>
      <c r="K14" s="79">
        <v>0</v>
      </c>
      <c r="L14" s="391">
        <f t="shared" si="0"/>
        <v>6100</v>
      </c>
      <c r="M14" s="392">
        <v>0</v>
      </c>
      <c r="N14" s="384">
        <f t="shared" si="1"/>
        <v>3660</v>
      </c>
      <c r="O14" s="89">
        <f t="shared" si="2"/>
        <v>2440</v>
      </c>
      <c r="P14" s="112">
        <v>0</v>
      </c>
      <c r="Q14" s="269">
        <v>0</v>
      </c>
      <c r="R14" s="89">
        <v>0</v>
      </c>
      <c r="S14" s="112">
        <v>0</v>
      </c>
      <c r="T14" s="269">
        <v>0</v>
      </c>
      <c r="U14" s="89">
        <v>0</v>
      </c>
      <c r="V14" s="112">
        <v>0</v>
      </c>
      <c r="W14" s="269">
        <v>0</v>
      </c>
      <c r="X14" s="89">
        <v>0</v>
      </c>
      <c r="Y14" s="79">
        <v>0</v>
      </c>
      <c r="Z14" s="86">
        <v>0</v>
      </c>
      <c r="AA14" s="92"/>
      <c r="AB14" s="92"/>
      <c r="AC14" s="92"/>
      <c r="AD14" s="92"/>
      <c r="AE14" s="92"/>
      <c r="AF14" s="92"/>
      <c r="AG14"/>
      <c r="AH14"/>
      <c r="AI14"/>
      <c r="AJ14"/>
      <c r="AK14"/>
      <c r="AL14"/>
      <c r="AM14"/>
      <c r="AN14"/>
      <c r="AO14"/>
      <c r="AP14"/>
    </row>
    <row r="15" spans="1:42" s="29" customFormat="1" ht="21" customHeight="1" x14ac:dyDescent="0.25">
      <c r="A15" s="330">
        <v>3612</v>
      </c>
      <c r="B15" s="331">
        <v>6121</v>
      </c>
      <c r="C15" s="332"/>
      <c r="D15" s="343" t="s">
        <v>271</v>
      </c>
      <c r="E15" s="333" t="s">
        <v>263</v>
      </c>
      <c r="F15" s="334" t="s">
        <v>263</v>
      </c>
      <c r="G15" s="36">
        <v>2017</v>
      </c>
      <c r="H15" s="172">
        <v>2017</v>
      </c>
      <c r="I15" s="86">
        <v>6100</v>
      </c>
      <c r="J15" s="87">
        <v>0</v>
      </c>
      <c r="K15" s="79">
        <v>0</v>
      </c>
      <c r="L15" s="480">
        <f t="shared" si="0"/>
        <v>6100</v>
      </c>
      <c r="M15" s="392">
        <v>0</v>
      </c>
      <c r="N15" s="384">
        <f t="shared" si="1"/>
        <v>3660</v>
      </c>
      <c r="O15" s="89">
        <f t="shared" si="2"/>
        <v>2440</v>
      </c>
      <c r="P15" s="112">
        <v>0</v>
      </c>
      <c r="Q15" s="269">
        <v>0</v>
      </c>
      <c r="R15" s="89">
        <v>0</v>
      </c>
      <c r="S15" s="112">
        <v>0</v>
      </c>
      <c r="T15" s="269">
        <v>0</v>
      </c>
      <c r="U15" s="89">
        <v>0</v>
      </c>
      <c r="V15" s="112">
        <v>0</v>
      </c>
      <c r="W15" s="269">
        <v>0</v>
      </c>
      <c r="X15" s="89">
        <v>0</v>
      </c>
      <c r="Y15" s="79">
        <v>0</v>
      </c>
      <c r="Z15" s="86">
        <v>0</v>
      </c>
      <c r="AA15" s="92"/>
      <c r="AB15" s="92"/>
      <c r="AC15" s="92"/>
      <c r="AD15" s="92"/>
      <c r="AE15" s="92"/>
      <c r="AF15" s="92"/>
      <c r="AG15"/>
      <c r="AH15"/>
      <c r="AI15"/>
      <c r="AJ15"/>
      <c r="AK15"/>
      <c r="AL15"/>
      <c r="AM15"/>
      <c r="AN15"/>
      <c r="AO15"/>
      <c r="AP15"/>
    </row>
    <row r="16" spans="1:42" s="29" customFormat="1" ht="21" customHeight="1" x14ac:dyDescent="0.25">
      <c r="A16" s="330">
        <v>3111</v>
      </c>
      <c r="B16" s="331">
        <v>6121</v>
      </c>
      <c r="C16" s="332"/>
      <c r="D16" s="343" t="s">
        <v>272</v>
      </c>
      <c r="E16" s="333" t="s">
        <v>263</v>
      </c>
      <c r="F16" s="334" t="s">
        <v>263</v>
      </c>
      <c r="G16" s="335" t="s">
        <v>223</v>
      </c>
      <c r="H16" s="465" t="s">
        <v>223</v>
      </c>
      <c r="I16" s="352">
        <v>3200</v>
      </c>
      <c r="J16" s="87">
        <v>0</v>
      </c>
      <c r="K16" s="79">
        <v>0</v>
      </c>
      <c r="L16" s="481">
        <v>3200</v>
      </c>
      <c r="M16" s="392">
        <v>0</v>
      </c>
      <c r="N16" s="482">
        <v>2000</v>
      </c>
      <c r="O16" s="222">
        <v>1200</v>
      </c>
      <c r="P16" s="223">
        <v>0</v>
      </c>
      <c r="Q16" s="269">
        <v>0</v>
      </c>
      <c r="R16" s="89">
        <v>0</v>
      </c>
      <c r="S16" s="112">
        <v>0</v>
      </c>
      <c r="T16" s="269">
        <v>0</v>
      </c>
      <c r="U16" s="89">
        <v>0</v>
      </c>
      <c r="V16" s="112">
        <v>0</v>
      </c>
      <c r="W16" s="269">
        <v>0</v>
      </c>
      <c r="X16" s="89">
        <v>0</v>
      </c>
      <c r="Y16" s="79">
        <v>0</v>
      </c>
      <c r="Z16" s="86">
        <v>0</v>
      </c>
      <c r="AA16" s="183"/>
      <c r="AB16" s="183"/>
      <c r="AC16" s="183"/>
      <c r="AD16" s="183"/>
      <c r="AE16" s="92"/>
      <c r="AF16" s="92"/>
      <c r="AG16"/>
      <c r="AH16"/>
      <c r="AI16"/>
      <c r="AJ16"/>
      <c r="AK16"/>
      <c r="AL16"/>
      <c r="AM16"/>
      <c r="AN16"/>
      <c r="AO16"/>
      <c r="AP16"/>
    </row>
    <row r="17" spans="1:46" s="29" customFormat="1" ht="21" customHeight="1" x14ac:dyDescent="0.25">
      <c r="A17" s="330">
        <v>36112</v>
      </c>
      <c r="B17" s="331">
        <v>6121</v>
      </c>
      <c r="C17" s="332"/>
      <c r="D17" s="343" t="s">
        <v>273</v>
      </c>
      <c r="E17" s="333" t="s">
        <v>263</v>
      </c>
      <c r="F17" s="334" t="s">
        <v>263</v>
      </c>
      <c r="G17" s="335" t="s">
        <v>223</v>
      </c>
      <c r="H17" s="465" t="s">
        <v>223</v>
      </c>
      <c r="I17" s="86">
        <v>3500</v>
      </c>
      <c r="J17" s="87">
        <v>0</v>
      </c>
      <c r="K17" s="79">
        <v>0</v>
      </c>
      <c r="L17" s="480">
        <v>3500</v>
      </c>
      <c r="M17" s="392">
        <v>0</v>
      </c>
      <c r="N17" s="384">
        <v>2500</v>
      </c>
      <c r="O17" s="89">
        <v>1000</v>
      </c>
      <c r="P17" s="112">
        <v>0</v>
      </c>
      <c r="Q17" s="269">
        <v>0</v>
      </c>
      <c r="R17" s="89">
        <v>0</v>
      </c>
      <c r="S17" s="112">
        <v>0</v>
      </c>
      <c r="T17" s="269">
        <v>0</v>
      </c>
      <c r="U17" s="89">
        <v>0</v>
      </c>
      <c r="V17" s="112">
        <v>0</v>
      </c>
      <c r="W17" s="269">
        <v>0</v>
      </c>
      <c r="X17" s="89">
        <v>0</v>
      </c>
      <c r="Y17" s="79">
        <v>0</v>
      </c>
      <c r="Z17" s="86">
        <v>0</v>
      </c>
      <c r="AA17" s="92"/>
      <c r="AB17" s="92"/>
      <c r="AC17" s="92"/>
      <c r="AD17" s="92"/>
      <c r="AE17" s="92"/>
      <c r="AF17" s="92"/>
      <c r="AG17"/>
      <c r="AH17"/>
      <c r="AI17"/>
      <c r="AJ17"/>
      <c r="AK17"/>
      <c r="AL17"/>
      <c r="AM17"/>
      <c r="AN17"/>
      <c r="AO17"/>
      <c r="AP17"/>
    </row>
    <row r="18" spans="1:46" s="29" customFormat="1" ht="30.6" customHeight="1" x14ac:dyDescent="0.25">
      <c r="A18" s="330">
        <v>3612</v>
      </c>
      <c r="B18" s="331">
        <v>6121</v>
      </c>
      <c r="C18" s="332"/>
      <c r="D18" s="343" t="s">
        <v>295</v>
      </c>
      <c r="E18" s="333" t="s">
        <v>263</v>
      </c>
      <c r="F18" s="334" t="s">
        <v>263</v>
      </c>
      <c r="G18" s="335" t="s">
        <v>223</v>
      </c>
      <c r="H18" s="465" t="s">
        <v>223</v>
      </c>
      <c r="I18" s="86">
        <v>1100</v>
      </c>
      <c r="J18" s="87">
        <v>0</v>
      </c>
      <c r="K18" s="79">
        <v>0</v>
      </c>
      <c r="L18" s="391">
        <v>1100</v>
      </c>
      <c r="M18" s="392">
        <v>0</v>
      </c>
      <c r="N18" s="384">
        <v>1100</v>
      </c>
      <c r="O18" s="89">
        <v>0</v>
      </c>
      <c r="P18" s="112">
        <v>0</v>
      </c>
      <c r="Q18" s="269">
        <v>0</v>
      </c>
      <c r="R18" s="89">
        <v>0</v>
      </c>
      <c r="S18" s="112">
        <v>0</v>
      </c>
      <c r="T18" s="269">
        <v>0</v>
      </c>
      <c r="U18" s="89">
        <v>0</v>
      </c>
      <c r="V18" s="112">
        <v>0</v>
      </c>
      <c r="W18" s="269">
        <v>0</v>
      </c>
      <c r="X18" s="89">
        <v>0</v>
      </c>
      <c r="Y18" s="79">
        <v>0</v>
      </c>
      <c r="Z18" s="86">
        <v>0</v>
      </c>
      <c r="AA18" s="92"/>
      <c r="AB18" s="92"/>
      <c r="AC18" s="92"/>
      <c r="AD18" s="92"/>
      <c r="AE18" s="92"/>
      <c r="AF18" s="92"/>
      <c r="AG18"/>
      <c r="AH18"/>
      <c r="AI18"/>
      <c r="AJ18"/>
      <c r="AK18"/>
      <c r="AL18"/>
      <c r="AM18"/>
      <c r="AN18"/>
      <c r="AO18"/>
      <c r="AP18"/>
    </row>
    <row r="19" spans="1:46" s="29" customFormat="1" ht="21.75" customHeight="1" x14ac:dyDescent="0.25">
      <c r="A19" s="330">
        <v>3639</v>
      </c>
      <c r="B19" s="331">
        <v>6121</v>
      </c>
      <c r="C19" s="332"/>
      <c r="D19" s="344" t="s">
        <v>274</v>
      </c>
      <c r="E19" s="333" t="s">
        <v>263</v>
      </c>
      <c r="F19" s="334" t="s">
        <v>263</v>
      </c>
      <c r="G19" s="335" t="s">
        <v>275</v>
      </c>
      <c r="H19" s="465" t="s">
        <v>275</v>
      </c>
      <c r="I19" s="86">
        <v>4400</v>
      </c>
      <c r="J19" s="87">
        <v>0</v>
      </c>
      <c r="K19" s="79">
        <v>0</v>
      </c>
      <c r="L19" s="480">
        <f t="shared" si="0"/>
        <v>0</v>
      </c>
      <c r="M19" s="392">
        <v>0</v>
      </c>
      <c r="N19" s="384">
        <v>0</v>
      </c>
      <c r="O19" s="89">
        <v>0</v>
      </c>
      <c r="P19" s="112">
        <v>0</v>
      </c>
      <c r="Q19" s="269">
        <v>0</v>
      </c>
      <c r="R19" s="89">
        <v>0</v>
      </c>
      <c r="S19" s="112">
        <v>0</v>
      </c>
      <c r="T19" s="269">
        <v>2000</v>
      </c>
      <c r="U19" s="89">
        <v>2400</v>
      </c>
      <c r="V19" s="112">
        <v>0</v>
      </c>
      <c r="W19" s="269">
        <v>0</v>
      </c>
      <c r="X19" s="89">
        <v>0</v>
      </c>
      <c r="Y19" s="79">
        <v>0</v>
      </c>
      <c r="Z19" s="86">
        <v>0</v>
      </c>
      <c r="AA19" s="92"/>
      <c r="AB19" s="92"/>
      <c r="AC19" s="92"/>
      <c r="AD19" s="92"/>
      <c r="AE19" s="92"/>
      <c r="AF19" s="92"/>
      <c r="AG19"/>
      <c r="AH19"/>
      <c r="AI19"/>
      <c r="AJ19"/>
      <c r="AK19"/>
      <c r="AL19"/>
      <c r="AM19"/>
      <c r="AN19"/>
      <c r="AO19"/>
      <c r="AP19"/>
    </row>
    <row r="20" spans="1:46" s="29" customFormat="1" ht="21.6" customHeight="1" x14ac:dyDescent="0.25">
      <c r="A20" s="336">
        <v>3639</v>
      </c>
      <c r="B20" s="337">
        <v>6121</v>
      </c>
      <c r="C20" s="338"/>
      <c r="D20" s="345" t="s">
        <v>666</v>
      </c>
      <c r="E20" s="333" t="s">
        <v>263</v>
      </c>
      <c r="F20" s="334" t="s">
        <v>263</v>
      </c>
      <c r="G20" s="335" t="s">
        <v>275</v>
      </c>
      <c r="H20" s="465" t="s">
        <v>275</v>
      </c>
      <c r="I20" s="86">
        <v>75000</v>
      </c>
      <c r="J20" s="87">
        <v>0</v>
      </c>
      <c r="K20" s="79">
        <v>0</v>
      </c>
      <c r="L20" s="391">
        <f t="shared" si="0"/>
        <v>0</v>
      </c>
      <c r="M20" s="392">
        <v>0</v>
      </c>
      <c r="N20" s="384">
        <v>0</v>
      </c>
      <c r="O20" s="89">
        <v>0</v>
      </c>
      <c r="P20" s="112">
        <v>0</v>
      </c>
      <c r="Q20" s="269">
        <v>15000</v>
      </c>
      <c r="R20" s="89">
        <v>60000</v>
      </c>
      <c r="S20" s="112">
        <v>0</v>
      </c>
      <c r="T20" s="269">
        <v>0</v>
      </c>
      <c r="U20" s="89">
        <v>0</v>
      </c>
      <c r="V20" s="112">
        <v>0</v>
      </c>
      <c r="W20" s="269">
        <v>0</v>
      </c>
      <c r="X20" s="89">
        <v>0</v>
      </c>
      <c r="Y20" s="79">
        <v>0</v>
      </c>
      <c r="Z20" s="86">
        <v>0</v>
      </c>
      <c r="AA20" s="92"/>
      <c r="AB20" s="92"/>
      <c r="AC20" s="92"/>
      <c r="AD20" s="92"/>
      <c r="AE20" s="92"/>
      <c r="AF20" s="92"/>
      <c r="AG20"/>
      <c r="AH20"/>
      <c r="AI20"/>
      <c r="AJ20"/>
      <c r="AK20"/>
      <c r="AL20"/>
      <c r="AM20"/>
      <c r="AN20"/>
      <c r="AO20"/>
      <c r="AP20"/>
    </row>
    <row r="21" spans="1:46" s="29" customFormat="1" ht="21.75" customHeight="1" x14ac:dyDescent="0.25">
      <c r="A21" s="330">
        <v>3613</v>
      </c>
      <c r="B21" s="331">
        <v>6121</v>
      </c>
      <c r="C21" s="332"/>
      <c r="D21" s="343" t="s">
        <v>276</v>
      </c>
      <c r="E21" s="333" t="s">
        <v>263</v>
      </c>
      <c r="F21" s="334" t="s">
        <v>263</v>
      </c>
      <c r="G21" s="335" t="s">
        <v>275</v>
      </c>
      <c r="H21" s="465" t="s">
        <v>275</v>
      </c>
      <c r="I21" s="86">
        <v>3500</v>
      </c>
      <c r="J21" s="87">
        <v>0</v>
      </c>
      <c r="K21" s="79">
        <v>0</v>
      </c>
      <c r="L21" s="480">
        <f t="shared" si="0"/>
        <v>0</v>
      </c>
      <c r="M21" s="392">
        <v>0</v>
      </c>
      <c r="N21" s="384">
        <v>0</v>
      </c>
      <c r="O21" s="89">
        <v>0</v>
      </c>
      <c r="P21" s="112">
        <v>0</v>
      </c>
      <c r="Q21" s="269">
        <v>2300</v>
      </c>
      <c r="R21" s="89">
        <v>1200</v>
      </c>
      <c r="S21" s="112">
        <v>0</v>
      </c>
      <c r="T21" s="269">
        <v>0</v>
      </c>
      <c r="U21" s="89">
        <v>0</v>
      </c>
      <c r="V21" s="112">
        <v>0</v>
      </c>
      <c r="W21" s="269">
        <v>0</v>
      </c>
      <c r="X21" s="89">
        <v>0</v>
      </c>
      <c r="Y21" s="79">
        <v>0</v>
      </c>
      <c r="Z21" s="86">
        <v>0</v>
      </c>
      <c r="AA21" s="92"/>
      <c r="AB21" s="92"/>
      <c r="AC21" s="92"/>
      <c r="AD21" s="92"/>
      <c r="AE21" s="92"/>
      <c r="AF21" s="92"/>
      <c r="AG21"/>
      <c r="AH21"/>
      <c r="AI21"/>
      <c r="AJ21"/>
      <c r="AK21"/>
      <c r="AL21"/>
      <c r="AM21"/>
      <c r="AN21"/>
      <c r="AO21"/>
      <c r="AP21"/>
    </row>
    <row r="22" spans="1:46" s="29" customFormat="1" ht="21" customHeight="1" x14ac:dyDescent="0.25">
      <c r="A22" s="330">
        <v>3613</v>
      </c>
      <c r="B22" s="331">
        <v>6121</v>
      </c>
      <c r="C22" s="332"/>
      <c r="D22" s="456" t="s">
        <v>665</v>
      </c>
      <c r="E22" s="333" t="s">
        <v>263</v>
      </c>
      <c r="F22" s="334" t="s">
        <v>263</v>
      </c>
      <c r="G22" s="335" t="s">
        <v>223</v>
      </c>
      <c r="H22" s="465" t="s">
        <v>223</v>
      </c>
      <c r="I22" s="86">
        <v>20000</v>
      </c>
      <c r="J22" s="87">
        <v>0</v>
      </c>
      <c r="K22" s="79">
        <v>0</v>
      </c>
      <c r="L22" s="391">
        <v>17000</v>
      </c>
      <c r="M22" s="392">
        <v>0</v>
      </c>
      <c r="N22" s="384">
        <v>1000</v>
      </c>
      <c r="O22" s="89">
        <v>15300</v>
      </c>
      <c r="P22" s="112">
        <v>700</v>
      </c>
      <c r="Q22" s="269">
        <v>3000</v>
      </c>
      <c r="R22" s="89">
        <v>0</v>
      </c>
      <c r="S22" s="112">
        <v>0</v>
      </c>
      <c r="T22" s="269">
        <v>0</v>
      </c>
      <c r="U22" s="89">
        <v>0</v>
      </c>
      <c r="V22" s="112">
        <v>0</v>
      </c>
      <c r="W22" s="269">
        <v>0</v>
      </c>
      <c r="X22" s="89">
        <v>0</v>
      </c>
      <c r="Y22" s="79">
        <v>0</v>
      </c>
      <c r="Z22" s="86">
        <v>0</v>
      </c>
      <c r="AA22" s="92"/>
      <c r="AB22" s="92"/>
      <c r="AC22" s="92"/>
      <c r="AD22" s="92"/>
      <c r="AE22" s="92"/>
      <c r="AF22" s="92"/>
      <c r="AG22"/>
      <c r="AH22"/>
      <c r="AI22"/>
      <c r="AJ22"/>
      <c r="AK22"/>
      <c r="AL22"/>
      <c r="AM22"/>
      <c r="AN22"/>
      <c r="AO22"/>
      <c r="AP22"/>
    </row>
    <row r="23" spans="1:46" s="29" customFormat="1" ht="21.75" customHeight="1" x14ac:dyDescent="0.25">
      <c r="A23" s="339">
        <v>3639</v>
      </c>
      <c r="B23" s="340">
        <v>6121</v>
      </c>
      <c r="C23" s="332"/>
      <c r="D23" s="346" t="s">
        <v>277</v>
      </c>
      <c r="E23" s="333" t="s">
        <v>263</v>
      </c>
      <c r="F23" s="334" t="s">
        <v>263</v>
      </c>
      <c r="G23" s="36">
        <v>2018</v>
      </c>
      <c r="H23" s="172">
        <v>2018</v>
      </c>
      <c r="I23" s="86">
        <v>4000</v>
      </c>
      <c r="J23" s="87">
        <v>0</v>
      </c>
      <c r="K23" s="79">
        <v>0</v>
      </c>
      <c r="L23" s="480">
        <f t="shared" si="0"/>
        <v>0</v>
      </c>
      <c r="M23" s="392">
        <v>0</v>
      </c>
      <c r="N23" s="384">
        <v>0</v>
      </c>
      <c r="O23" s="89">
        <v>0</v>
      </c>
      <c r="P23" s="112">
        <v>0</v>
      </c>
      <c r="Q23" s="269">
        <v>0</v>
      </c>
      <c r="R23" s="89">
        <v>0</v>
      </c>
      <c r="S23" s="112">
        <v>0</v>
      </c>
      <c r="T23" s="269">
        <v>0</v>
      </c>
      <c r="U23" s="89">
        <v>0</v>
      </c>
      <c r="V23" s="112">
        <v>0</v>
      </c>
      <c r="W23" s="269">
        <v>4000</v>
      </c>
      <c r="X23" s="89">
        <v>0</v>
      </c>
      <c r="Y23" s="79">
        <v>0</v>
      </c>
      <c r="Z23" s="86">
        <v>0</v>
      </c>
      <c r="AA23" s="92"/>
      <c r="AB23" s="92"/>
      <c r="AC23" s="92"/>
      <c r="AD23" s="92"/>
      <c r="AE23" s="92"/>
      <c r="AF23" s="92"/>
      <c r="AG23"/>
      <c r="AH23"/>
      <c r="AI23"/>
      <c r="AJ23"/>
      <c r="AK23"/>
      <c r="AL23"/>
      <c r="AM23"/>
      <c r="AN23"/>
      <c r="AO23"/>
      <c r="AP23"/>
    </row>
    <row r="24" spans="1:46" s="29" customFormat="1" ht="30.6" customHeight="1" x14ac:dyDescent="0.25">
      <c r="A24" s="330">
        <v>3639</v>
      </c>
      <c r="B24" s="330">
        <v>3639</v>
      </c>
      <c r="C24" s="332"/>
      <c r="D24" s="487" t="s">
        <v>278</v>
      </c>
      <c r="E24" s="333" t="s">
        <v>263</v>
      </c>
      <c r="F24" s="334" t="s">
        <v>263</v>
      </c>
      <c r="G24" s="36">
        <v>2019</v>
      </c>
      <c r="H24" s="172">
        <v>2019</v>
      </c>
      <c r="I24" s="86">
        <v>6000</v>
      </c>
      <c r="J24" s="87">
        <v>0</v>
      </c>
      <c r="K24" s="79">
        <v>0</v>
      </c>
      <c r="L24" s="391">
        <f t="shared" si="0"/>
        <v>0</v>
      </c>
      <c r="M24" s="392">
        <v>0</v>
      </c>
      <c r="N24" s="384">
        <v>0</v>
      </c>
      <c r="O24" s="89">
        <v>0</v>
      </c>
      <c r="P24" s="79">
        <v>0</v>
      </c>
      <c r="Q24" s="276">
        <v>0</v>
      </c>
      <c r="R24" s="89">
        <v>0</v>
      </c>
      <c r="S24" s="112">
        <v>0</v>
      </c>
      <c r="T24" s="269">
        <v>4000</v>
      </c>
      <c r="U24" s="89">
        <v>2000</v>
      </c>
      <c r="V24" s="112">
        <v>0</v>
      </c>
      <c r="W24" s="269">
        <v>0</v>
      </c>
      <c r="X24" s="89">
        <v>0</v>
      </c>
      <c r="Y24" s="79">
        <v>0</v>
      </c>
      <c r="Z24" s="86">
        <v>0</v>
      </c>
      <c r="AA24" s="92"/>
      <c r="AB24" s="92"/>
      <c r="AC24" s="92"/>
      <c r="AD24" s="92"/>
      <c r="AE24" s="92"/>
      <c r="AF24" s="92"/>
      <c r="AG24"/>
      <c r="AH24"/>
      <c r="AI24"/>
      <c r="AJ24"/>
      <c r="AK24"/>
      <c r="AL24"/>
      <c r="AM24"/>
      <c r="AN24"/>
      <c r="AO24"/>
      <c r="AP24"/>
    </row>
    <row r="25" spans="1:46" s="329" customFormat="1" ht="19.899999999999999" customHeight="1" x14ac:dyDescent="0.25">
      <c r="A25" s="336">
        <v>3639</v>
      </c>
      <c r="B25" s="337">
        <v>6121</v>
      </c>
      <c r="C25" s="338"/>
      <c r="D25" s="360" t="s">
        <v>294</v>
      </c>
      <c r="E25" s="333" t="s">
        <v>263</v>
      </c>
      <c r="F25" s="334" t="s">
        <v>263</v>
      </c>
      <c r="G25" s="335" t="s">
        <v>223</v>
      </c>
      <c r="H25" s="465" t="s">
        <v>223</v>
      </c>
      <c r="I25" s="352">
        <v>1250</v>
      </c>
      <c r="J25" s="87">
        <v>0</v>
      </c>
      <c r="K25" s="79">
        <v>0</v>
      </c>
      <c r="L25" s="481">
        <v>0</v>
      </c>
      <c r="M25" s="392">
        <v>0</v>
      </c>
      <c r="N25" s="483">
        <v>0</v>
      </c>
      <c r="O25" s="89">
        <v>0</v>
      </c>
      <c r="P25" s="349">
        <v>0</v>
      </c>
      <c r="Q25" s="276">
        <v>1000</v>
      </c>
      <c r="R25" s="469">
        <v>0</v>
      </c>
      <c r="S25" s="112">
        <v>250</v>
      </c>
      <c r="T25" s="269">
        <v>0</v>
      </c>
      <c r="U25" s="349">
        <v>0</v>
      </c>
      <c r="V25" s="112">
        <v>0</v>
      </c>
      <c r="W25" s="269">
        <v>0</v>
      </c>
      <c r="X25" s="348">
        <v>0</v>
      </c>
      <c r="Y25" s="350">
        <v>0</v>
      </c>
      <c r="Z25" s="86">
        <v>0</v>
      </c>
      <c r="AA25" s="183"/>
      <c r="AB25" s="324"/>
      <c r="AC25" s="324"/>
      <c r="AD25" s="324"/>
      <c r="AE25" s="347"/>
      <c r="AF25" s="351"/>
      <c r="AG25" s="315"/>
      <c r="AH25" s="315"/>
      <c r="AI25" s="315"/>
      <c r="AJ25" s="315"/>
      <c r="AK25" s="315"/>
      <c r="AL25" s="315"/>
      <c r="AM25" s="315"/>
      <c r="AN25" s="315"/>
      <c r="AO25" s="315"/>
      <c r="AP25" s="315"/>
      <c r="AQ25" s="315"/>
      <c r="AR25" s="315"/>
      <c r="AS25" s="315"/>
      <c r="AT25" s="315"/>
    </row>
    <row r="26" spans="1:46" s="29" customFormat="1" ht="21.75" customHeight="1" x14ac:dyDescent="0.25">
      <c r="A26" s="330">
        <v>3612</v>
      </c>
      <c r="B26" s="331">
        <v>6121</v>
      </c>
      <c r="C26" s="332"/>
      <c r="D26" s="343" t="s">
        <v>279</v>
      </c>
      <c r="E26" s="333" t="str">
        <f>E10</f>
        <v>RAB</v>
      </c>
      <c r="F26" s="334" t="str">
        <f>F10</f>
        <v>RAB</v>
      </c>
      <c r="G26" s="335" t="s">
        <v>223</v>
      </c>
      <c r="H26" s="465" t="s">
        <v>223</v>
      </c>
      <c r="I26" s="352">
        <v>9500</v>
      </c>
      <c r="J26" s="87">
        <v>0</v>
      </c>
      <c r="K26" s="79">
        <v>0</v>
      </c>
      <c r="L26" s="391">
        <v>0</v>
      </c>
      <c r="M26" s="392">
        <v>0</v>
      </c>
      <c r="N26" s="384">
        <v>0</v>
      </c>
      <c r="O26" s="89">
        <v>0</v>
      </c>
      <c r="P26" s="79">
        <v>0</v>
      </c>
      <c r="Q26" s="276">
        <v>3500</v>
      </c>
      <c r="R26" s="87">
        <v>3500</v>
      </c>
      <c r="S26" s="79">
        <v>2500</v>
      </c>
      <c r="T26" s="276">
        <v>0</v>
      </c>
      <c r="U26" s="89">
        <v>0</v>
      </c>
      <c r="V26" s="112">
        <v>0</v>
      </c>
      <c r="W26" s="269">
        <v>0</v>
      </c>
      <c r="X26" s="89">
        <v>0</v>
      </c>
      <c r="Y26" s="90">
        <v>0</v>
      </c>
      <c r="Z26" s="86">
        <v>0</v>
      </c>
      <c r="AA26" s="92"/>
      <c r="AB26" s="92"/>
      <c r="AC26" s="92"/>
      <c r="AD26" s="92"/>
      <c r="AE26" s="92"/>
      <c r="AF26" s="92"/>
      <c r="AG26"/>
      <c r="AH26"/>
      <c r="AI26"/>
      <c r="AJ26"/>
      <c r="AK26"/>
      <c r="AL26"/>
      <c r="AM26"/>
      <c r="AN26"/>
      <c r="AO26"/>
      <c r="AP26"/>
    </row>
    <row r="27" spans="1:46" s="29" customFormat="1" ht="30.6" customHeight="1" x14ac:dyDescent="0.25">
      <c r="A27" s="330">
        <v>3639</v>
      </c>
      <c r="B27" s="330">
        <v>3639</v>
      </c>
      <c r="C27" s="332"/>
      <c r="D27" s="457" t="s">
        <v>280</v>
      </c>
      <c r="E27" s="461" t="s">
        <v>263</v>
      </c>
      <c r="F27" s="454" t="s">
        <v>263</v>
      </c>
      <c r="G27" s="455" t="s">
        <v>223</v>
      </c>
      <c r="H27" s="466" t="s">
        <v>223</v>
      </c>
      <c r="I27" s="220">
        <v>1500</v>
      </c>
      <c r="J27" s="87">
        <v>0</v>
      </c>
      <c r="K27" s="79">
        <v>0</v>
      </c>
      <c r="L27" s="481">
        <v>1500</v>
      </c>
      <c r="M27" s="392">
        <v>0</v>
      </c>
      <c r="N27" s="483">
        <v>750</v>
      </c>
      <c r="O27" s="222">
        <v>0</v>
      </c>
      <c r="P27" s="468">
        <v>750</v>
      </c>
      <c r="Q27" s="276">
        <v>0</v>
      </c>
      <c r="R27" s="221">
        <v>0</v>
      </c>
      <c r="S27" s="470">
        <v>0</v>
      </c>
      <c r="T27" s="276">
        <v>0</v>
      </c>
      <c r="U27" s="222">
        <v>0</v>
      </c>
      <c r="V27" s="112">
        <v>0</v>
      </c>
      <c r="W27" s="269">
        <v>0</v>
      </c>
      <c r="X27" s="89">
        <v>0</v>
      </c>
      <c r="Y27" s="90">
        <v>0</v>
      </c>
      <c r="Z27" s="86">
        <v>0</v>
      </c>
      <c r="AA27" s="92"/>
      <c r="AB27" s="92"/>
      <c r="AC27" s="92"/>
      <c r="AD27" s="92"/>
      <c r="AE27" s="92"/>
      <c r="AF27" s="92"/>
      <c r="AG27"/>
      <c r="AH27"/>
      <c r="AI27"/>
      <c r="AJ27"/>
      <c r="AK27"/>
      <c r="AL27"/>
      <c r="AM27"/>
      <c r="AN27"/>
      <c r="AO27"/>
      <c r="AP27"/>
    </row>
    <row r="28" spans="1:46" s="29" customFormat="1" ht="21.75" customHeight="1" x14ac:dyDescent="0.25">
      <c r="A28" s="330">
        <v>3639</v>
      </c>
      <c r="B28" s="330">
        <v>3639</v>
      </c>
      <c r="C28" s="332"/>
      <c r="D28" s="359" t="s">
        <v>281</v>
      </c>
      <c r="E28" s="461" t="s">
        <v>263</v>
      </c>
      <c r="F28" s="454" t="s">
        <v>263</v>
      </c>
      <c r="G28" s="455" t="s">
        <v>223</v>
      </c>
      <c r="H28" s="466" t="s">
        <v>223</v>
      </c>
      <c r="I28" s="220">
        <v>700</v>
      </c>
      <c r="J28" s="87">
        <v>0</v>
      </c>
      <c r="K28" s="79">
        <v>0</v>
      </c>
      <c r="L28" s="484">
        <v>700</v>
      </c>
      <c r="M28" s="392">
        <v>0</v>
      </c>
      <c r="N28" s="483">
        <v>350</v>
      </c>
      <c r="O28" s="354">
        <v>0</v>
      </c>
      <c r="P28" s="471">
        <v>350</v>
      </c>
      <c r="Q28" s="276">
        <v>0</v>
      </c>
      <c r="R28" s="361">
        <v>0</v>
      </c>
      <c r="S28" s="472">
        <v>0</v>
      </c>
      <c r="T28" s="276">
        <v>0</v>
      </c>
      <c r="U28" s="354">
        <v>0</v>
      </c>
      <c r="V28" s="177">
        <v>0</v>
      </c>
      <c r="W28" s="269">
        <v>0</v>
      </c>
      <c r="X28" s="82">
        <v>0</v>
      </c>
      <c r="Y28" s="83">
        <v>0</v>
      </c>
      <c r="Z28" s="86">
        <v>0</v>
      </c>
      <c r="AA28" s="92"/>
      <c r="AB28" s="92"/>
      <c r="AC28" s="92"/>
      <c r="AD28" s="92"/>
      <c r="AE28" s="92"/>
      <c r="AF28" s="92"/>
      <c r="AG28"/>
      <c r="AH28"/>
      <c r="AI28"/>
      <c r="AJ28"/>
      <c r="AK28"/>
      <c r="AL28"/>
      <c r="AM28"/>
      <c r="AN28"/>
      <c r="AO28"/>
      <c r="AP28"/>
    </row>
    <row r="29" spans="1:46" s="29" customFormat="1" ht="21.75" customHeight="1" x14ac:dyDescent="0.25">
      <c r="A29" s="330">
        <v>3639</v>
      </c>
      <c r="B29" s="330">
        <v>3639</v>
      </c>
      <c r="C29" s="332"/>
      <c r="D29" s="456" t="s">
        <v>282</v>
      </c>
      <c r="E29" s="461" t="s">
        <v>263</v>
      </c>
      <c r="F29" s="454" t="s">
        <v>263</v>
      </c>
      <c r="G29" s="455" t="s">
        <v>283</v>
      </c>
      <c r="H29" s="466" t="s">
        <v>223</v>
      </c>
      <c r="I29" s="473">
        <v>7000</v>
      </c>
      <c r="J29" s="87">
        <v>0</v>
      </c>
      <c r="K29" s="79">
        <v>0</v>
      </c>
      <c r="L29" s="481">
        <v>7000</v>
      </c>
      <c r="M29" s="392">
        <v>0</v>
      </c>
      <c r="N29" s="483">
        <v>6500</v>
      </c>
      <c r="O29" s="222">
        <v>0</v>
      </c>
      <c r="P29" s="468">
        <v>500</v>
      </c>
      <c r="Q29" s="276">
        <v>0</v>
      </c>
      <c r="R29" s="221">
        <v>0</v>
      </c>
      <c r="S29" s="470">
        <v>0</v>
      </c>
      <c r="T29" s="276">
        <v>0</v>
      </c>
      <c r="U29" s="222">
        <v>0</v>
      </c>
      <c r="V29" s="112">
        <v>0</v>
      </c>
      <c r="W29" s="269">
        <v>0</v>
      </c>
      <c r="X29" s="89">
        <v>0</v>
      </c>
      <c r="Y29" s="90">
        <v>0</v>
      </c>
      <c r="Z29" s="86">
        <v>0</v>
      </c>
      <c r="AA29" s="92"/>
      <c r="AB29" s="92"/>
      <c r="AC29" s="92"/>
      <c r="AD29" s="92"/>
      <c r="AE29" s="92"/>
      <c r="AF29" s="92"/>
      <c r="AG29"/>
      <c r="AH29"/>
      <c r="AI29"/>
      <c r="AJ29"/>
      <c r="AK29"/>
      <c r="AL29"/>
      <c r="AM29"/>
      <c r="AN29"/>
      <c r="AO29"/>
      <c r="AP29"/>
    </row>
    <row r="30" spans="1:46" s="29" customFormat="1" ht="30.6" customHeight="1" x14ac:dyDescent="0.25">
      <c r="A30" s="330">
        <v>3639</v>
      </c>
      <c r="B30" s="330">
        <v>3639</v>
      </c>
      <c r="C30" s="332"/>
      <c r="D30" s="458" t="s">
        <v>284</v>
      </c>
      <c r="E30" s="461" t="s">
        <v>263</v>
      </c>
      <c r="F30" s="454" t="s">
        <v>263</v>
      </c>
      <c r="G30" s="455" t="s">
        <v>285</v>
      </c>
      <c r="H30" s="466" t="s">
        <v>285</v>
      </c>
      <c r="I30" s="220">
        <v>2500</v>
      </c>
      <c r="J30" s="87">
        <v>0</v>
      </c>
      <c r="K30" s="79">
        <v>0</v>
      </c>
      <c r="L30" s="481">
        <v>0</v>
      </c>
      <c r="M30" s="392">
        <v>0</v>
      </c>
      <c r="N30" s="483">
        <v>0</v>
      </c>
      <c r="O30" s="222">
        <v>0</v>
      </c>
      <c r="P30" s="468">
        <v>0</v>
      </c>
      <c r="Q30" s="276">
        <v>0</v>
      </c>
      <c r="R30" s="221">
        <v>0</v>
      </c>
      <c r="S30" s="470">
        <v>0</v>
      </c>
      <c r="T30" s="276">
        <v>1000</v>
      </c>
      <c r="U30" s="222">
        <v>0</v>
      </c>
      <c r="V30" s="112">
        <v>1500</v>
      </c>
      <c r="W30" s="269">
        <v>0</v>
      </c>
      <c r="X30" s="89">
        <v>0</v>
      </c>
      <c r="Y30" s="90">
        <v>0</v>
      </c>
      <c r="Z30" s="86">
        <v>0</v>
      </c>
      <c r="AA30" s="92"/>
      <c r="AB30" s="92"/>
      <c r="AC30" s="92"/>
      <c r="AD30" s="92"/>
      <c r="AE30" s="92"/>
      <c r="AF30" s="92"/>
      <c r="AG30"/>
      <c r="AH30"/>
      <c r="AI30"/>
      <c r="AJ30"/>
      <c r="AK30"/>
      <c r="AL30"/>
      <c r="AM30"/>
      <c r="AN30"/>
      <c r="AO30"/>
      <c r="AP30"/>
    </row>
    <row r="31" spans="1:46" s="29" customFormat="1" ht="21.75" customHeight="1" x14ac:dyDescent="0.25">
      <c r="A31" s="330">
        <v>3639</v>
      </c>
      <c r="B31" s="330">
        <v>3639</v>
      </c>
      <c r="C31" s="332"/>
      <c r="D31" s="456" t="s">
        <v>286</v>
      </c>
      <c r="E31" s="461" t="s">
        <v>263</v>
      </c>
      <c r="F31" s="454" t="s">
        <v>263</v>
      </c>
      <c r="G31" s="455" t="s">
        <v>223</v>
      </c>
      <c r="H31" s="466" t="s">
        <v>275</v>
      </c>
      <c r="I31" s="220">
        <v>6000</v>
      </c>
      <c r="J31" s="87">
        <v>0</v>
      </c>
      <c r="K31" s="79">
        <v>0</v>
      </c>
      <c r="L31" s="484">
        <v>6000</v>
      </c>
      <c r="M31" s="392">
        <v>0</v>
      </c>
      <c r="N31" s="483">
        <v>3000</v>
      </c>
      <c r="O31" s="354">
        <v>0</v>
      </c>
      <c r="P31" s="471">
        <v>3000</v>
      </c>
      <c r="Q31" s="276">
        <v>0</v>
      </c>
      <c r="R31" s="361">
        <v>0</v>
      </c>
      <c r="S31" s="472">
        <v>0</v>
      </c>
      <c r="T31" s="276">
        <v>0</v>
      </c>
      <c r="U31" s="354">
        <v>0</v>
      </c>
      <c r="V31" s="177">
        <v>0</v>
      </c>
      <c r="W31" s="269">
        <v>0</v>
      </c>
      <c r="X31" s="82">
        <v>0</v>
      </c>
      <c r="Y31" s="83">
        <v>0</v>
      </c>
      <c r="Z31" s="86">
        <v>0</v>
      </c>
      <c r="AA31" s="92"/>
      <c r="AB31" s="92"/>
      <c r="AC31" s="92"/>
      <c r="AD31" s="92"/>
      <c r="AE31" s="92"/>
      <c r="AF31" s="92"/>
      <c r="AG31"/>
      <c r="AH31"/>
      <c r="AI31"/>
      <c r="AJ31"/>
      <c r="AK31"/>
      <c r="AL31"/>
      <c r="AM31"/>
      <c r="AN31"/>
      <c r="AO31"/>
      <c r="AP31"/>
    </row>
    <row r="32" spans="1:46" s="29" customFormat="1" ht="20.45" customHeight="1" x14ac:dyDescent="0.25">
      <c r="A32" s="330">
        <v>3639</v>
      </c>
      <c r="B32" s="330">
        <v>3639</v>
      </c>
      <c r="C32" s="332"/>
      <c r="D32" s="359" t="s">
        <v>287</v>
      </c>
      <c r="E32" s="461" t="s">
        <v>263</v>
      </c>
      <c r="F32" s="454" t="s">
        <v>263</v>
      </c>
      <c r="G32" s="455" t="s">
        <v>223</v>
      </c>
      <c r="H32" s="466" t="s">
        <v>285</v>
      </c>
      <c r="I32" s="220">
        <v>15000</v>
      </c>
      <c r="J32" s="87">
        <v>0</v>
      </c>
      <c r="K32" s="79">
        <v>0</v>
      </c>
      <c r="L32" s="484">
        <v>5000</v>
      </c>
      <c r="M32" s="392">
        <v>0</v>
      </c>
      <c r="N32" s="483">
        <v>2500</v>
      </c>
      <c r="O32" s="354">
        <v>0</v>
      </c>
      <c r="P32" s="471">
        <v>2500</v>
      </c>
      <c r="Q32" s="276">
        <v>2500</v>
      </c>
      <c r="R32" s="361">
        <v>0</v>
      </c>
      <c r="S32" s="472">
        <v>2500</v>
      </c>
      <c r="T32" s="276">
        <v>2500</v>
      </c>
      <c r="U32" s="354">
        <v>0</v>
      </c>
      <c r="V32" s="177">
        <v>2500</v>
      </c>
      <c r="W32" s="269">
        <v>0</v>
      </c>
      <c r="X32" s="82">
        <v>0</v>
      </c>
      <c r="Y32" s="83">
        <v>0</v>
      </c>
      <c r="Z32" s="86">
        <v>0</v>
      </c>
      <c r="AA32" s="92"/>
      <c r="AB32" s="92"/>
      <c r="AC32" s="92"/>
      <c r="AD32" s="92"/>
      <c r="AE32" s="92"/>
      <c r="AF32" s="92"/>
      <c r="AG32"/>
      <c r="AH32"/>
      <c r="AI32"/>
      <c r="AJ32"/>
      <c r="AK32"/>
      <c r="AL32"/>
      <c r="AM32"/>
      <c r="AN32"/>
      <c r="AO32"/>
      <c r="AP32"/>
    </row>
    <row r="33" spans="1:42" s="29" customFormat="1" ht="31.15" customHeight="1" x14ac:dyDescent="0.25">
      <c r="A33" s="330">
        <v>3639</v>
      </c>
      <c r="B33" s="330">
        <v>3639</v>
      </c>
      <c r="C33" s="332"/>
      <c r="D33" s="359" t="s">
        <v>288</v>
      </c>
      <c r="E33" s="461" t="s">
        <v>263</v>
      </c>
      <c r="F33" s="454" t="s">
        <v>263</v>
      </c>
      <c r="G33" s="455" t="s">
        <v>223</v>
      </c>
      <c r="H33" s="466" t="s">
        <v>275</v>
      </c>
      <c r="I33" s="220">
        <v>3600</v>
      </c>
      <c r="J33" s="87">
        <v>0</v>
      </c>
      <c r="K33" s="79">
        <v>0</v>
      </c>
      <c r="L33" s="484">
        <v>3600</v>
      </c>
      <c r="M33" s="392">
        <v>0</v>
      </c>
      <c r="N33" s="483">
        <v>1000</v>
      </c>
      <c r="O33" s="354">
        <v>0</v>
      </c>
      <c r="P33" s="471">
        <v>2600</v>
      </c>
      <c r="Q33" s="276">
        <v>0</v>
      </c>
      <c r="R33" s="361">
        <v>0</v>
      </c>
      <c r="S33" s="472">
        <v>0</v>
      </c>
      <c r="T33" s="276">
        <v>0</v>
      </c>
      <c r="U33" s="354">
        <v>0</v>
      </c>
      <c r="V33" s="177">
        <v>0</v>
      </c>
      <c r="W33" s="269">
        <v>0</v>
      </c>
      <c r="X33" s="82">
        <v>0</v>
      </c>
      <c r="Y33" s="83">
        <v>0</v>
      </c>
      <c r="Z33" s="86">
        <v>0</v>
      </c>
      <c r="AA33" s="92"/>
      <c r="AB33" s="92"/>
      <c r="AC33" s="92"/>
      <c r="AD33" s="92"/>
      <c r="AE33" s="92"/>
      <c r="AF33" s="92"/>
      <c r="AG33"/>
      <c r="AH33"/>
      <c r="AI33"/>
      <c r="AJ33"/>
      <c r="AK33"/>
      <c r="AL33"/>
      <c r="AM33"/>
      <c r="AN33"/>
      <c r="AO33"/>
      <c r="AP33"/>
    </row>
    <row r="34" spans="1:42" s="29" customFormat="1" ht="30" customHeight="1" x14ac:dyDescent="0.25">
      <c r="A34" s="330">
        <v>3639</v>
      </c>
      <c r="B34" s="330">
        <v>3639</v>
      </c>
      <c r="C34" s="332"/>
      <c r="D34" s="359" t="s">
        <v>289</v>
      </c>
      <c r="E34" s="461" t="s">
        <v>263</v>
      </c>
      <c r="F34" s="454" t="s">
        <v>263</v>
      </c>
      <c r="G34" s="455" t="s">
        <v>275</v>
      </c>
      <c r="H34" s="466" t="s">
        <v>275</v>
      </c>
      <c r="I34" s="220">
        <v>3550</v>
      </c>
      <c r="J34" s="87">
        <v>0</v>
      </c>
      <c r="K34" s="79">
        <v>0</v>
      </c>
      <c r="L34" s="484">
        <v>0</v>
      </c>
      <c r="M34" s="392">
        <v>0</v>
      </c>
      <c r="N34" s="483">
        <v>0</v>
      </c>
      <c r="O34" s="354">
        <v>0</v>
      </c>
      <c r="P34" s="471">
        <v>0</v>
      </c>
      <c r="Q34" s="276">
        <v>1000</v>
      </c>
      <c r="R34" s="361">
        <v>0</v>
      </c>
      <c r="S34" s="472">
        <v>2550</v>
      </c>
      <c r="T34" s="276">
        <v>0</v>
      </c>
      <c r="U34" s="354">
        <v>0</v>
      </c>
      <c r="V34" s="177">
        <v>0</v>
      </c>
      <c r="W34" s="269">
        <v>0</v>
      </c>
      <c r="X34" s="82">
        <v>0</v>
      </c>
      <c r="Y34" s="83">
        <v>0</v>
      </c>
      <c r="Z34" s="86">
        <v>0</v>
      </c>
      <c r="AA34" s="92"/>
      <c r="AB34" s="92"/>
      <c r="AC34" s="92"/>
      <c r="AD34" s="92"/>
      <c r="AE34" s="92"/>
      <c r="AF34" s="92"/>
      <c r="AG34"/>
      <c r="AH34"/>
      <c r="AI34"/>
      <c r="AJ34"/>
      <c r="AK34"/>
      <c r="AL34"/>
      <c r="AM34"/>
      <c r="AN34"/>
      <c r="AO34"/>
      <c r="AP34"/>
    </row>
    <row r="35" spans="1:42" s="29" customFormat="1" ht="20.45" customHeight="1" x14ac:dyDescent="0.25">
      <c r="A35" s="330">
        <v>3639</v>
      </c>
      <c r="B35" s="330">
        <v>3639</v>
      </c>
      <c r="C35" s="332"/>
      <c r="D35" s="359" t="s">
        <v>290</v>
      </c>
      <c r="E35" s="461" t="s">
        <v>263</v>
      </c>
      <c r="F35" s="454" t="s">
        <v>263</v>
      </c>
      <c r="G35" s="455" t="s">
        <v>223</v>
      </c>
      <c r="H35" s="466" t="s">
        <v>223</v>
      </c>
      <c r="I35" s="220">
        <v>900</v>
      </c>
      <c r="J35" s="87">
        <v>0</v>
      </c>
      <c r="K35" s="79">
        <v>0</v>
      </c>
      <c r="L35" s="484">
        <v>900</v>
      </c>
      <c r="M35" s="392">
        <v>0</v>
      </c>
      <c r="N35" s="483">
        <v>400</v>
      </c>
      <c r="O35" s="354">
        <v>0</v>
      </c>
      <c r="P35" s="471">
        <v>500</v>
      </c>
      <c r="Q35" s="276">
        <v>0</v>
      </c>
      <c r="R35" s="361">
        <v>0</v>
      </c>
      <c r="S35" s="472">
        <v>0</v>
      </c>
      <c r="T35" s="276">
        <v>0</v>
      </c>
      <c r="U35" s="354">
        <v>0</v>
      </c>
      <c r="V35" s="177">
        <v>0</v>
      </c>
      <c r="W35" s="269">
        <v>0</v>
      </c>
      <c r="X35" s="82">
        <v>0</v>
      </c>
      <c r="Y35" s="83">
        <v>0</v>
      </c>
      <c r="Z35" s="86">
        <v>0</v>
      </c>
      <c r="AA35" s="92"/>
      <c r="AB35" s="92"/>
      <c r="AC35" s="92"/>
      <c r="AD35" s="92"/>
      <c r="AE35" s="92"/>
      <c r="AF35" s="92"/>
      <c r="AG35"/>
      <c r="AH35"/>
      <c r="AI35"/>
      <c r="AJ35"/>
      <c r="AK35"/>
      <c r="AL35"/>
      <c r="AM35"/>
      <c r="AN35"/>
      <c r="AO35"/>
      <c r="AP35"/>
    </row>
    <row r="36" spans="1:42" s="29" customFormat="1" ht="30" customHeight="1" x14ac:dyDescent="0.25">
      <c r="A36" s="330">
        <v>3639</v>
      </c>
      <c r="B36" s="330">
        <v>3639</v>
      </c>
      <c r="C36" s="332"/>
      <c r="D36" s="458" t="s">
        <v>291</v>
      </c>
      <c r="E36" s="461" t="s">
        <v>263</v>
      </c>
      <c r="F36" s="454" t="s">
        <v>263</v>
      </c>
      <c r="G36" s="455" t="s">
        <v>285</v>
      </c>
      <c r="H36" s="466" t="s">
        <v>285</v>
      </c>
      <c r="I36" s="220">
        <v>2700</v>
      </c>
      <c r="J36" s="87">
        <v>0</v>
      </c>
      <c r="K36" s="79">
        <v>0</v>
      </c>
      <c r="L36" s="481">
        <v>0</v>
      </c>
      <c r="M36" s="392">
        <v>0</v>
      </c>
      <c r="N36" s="483">
        <v>0</v>
      </c>
      <c r="O36" s="222">
        <v>0</v>
      </c>
      <c r="P36" s="468">
        <v>0</v>
      </c>
      <c r="Q36" s="276">
        <v>0</v>
      </c>
      <c r="R36" s="221">
        <v>0</v>
      </c>
      <c r="S36" s="470">
        <v>0</v>
      </c>
      <c r="T36" s="276">
        <v>0</v>
      </c>
      <c r="U36" s="222">
        <v>0</v>
      </c>
      <c r="V36" s="112">
        <v>0</v>
      </c>
      <c r="W36" s="269">
        <v>0</v>
      </c>
      <c r="X36" s="89">
        <v>0</v>
      </c>
      <c r="Y36" s="90">
        <v>2700</v>
      </c>
      <c r="Z36" s="86">
        <v>0</v>
      </c>
      <c r="AA36" s="92"/>
      <c r="AB36" s="92"/>
      <c r="AC36" s="92"/>
      <c r="AD36" s="92"/>
      <c r="AE36" s="92"/>
      <c r="AF36" s="92"/>
      <c r="AG36"/>
      <c r="AH36"/>
      <c r="AI36"/>
      <c r="AJ36"/>
      <c r="AK36"/>
      <c r="AL36"/>
      <c r="AM36"/>
      <c r="AN36"/>
      <c r="AO36"/>
      <c r="AP36"/>
    </row>
    <row r="37" spans="1:42" s="29" customFormat="1" ht="21" customHeight="1" x14ac:dyDescent="0.25">
      <c r="A37" s="330">
        <v>3639</v>
      </c>
      <c r="B37" s="330">
        <v>3639</v>
      </c>
      <c r="C37" s="332"/>
      <c r="D37" s="456" t="s">
        <v>292</v>
      </c>
      <c r="E37" s="461" t="s">
        <v>263</v>
      </c>
      <c r="F37" s="454" t="s">
        <v>263</v>
      </c>
      <c r="G37" s="455" t="s">
        <v>285</v>
      </c>
      <c r="H37" s="466" t="s">
        <v>285</v>
      </c>
      <c r="I37" s="220">
        <v>4000</v>
      </c>
      <c r="J37" s="87">
        <v>0</v>
      </c>
      <c r="K37" s="79">
        <v>0</v>
      </c>
      <c r="L37" s="481">
        <v>0</v>
      </c>
      <c r="M37" s="392">
        <v>0</v>
      </c>
      <c r="N37" s="483">
        <v>0</v>
      </c>
      <c r="O37" s="222">
        <v>0</v>
      </c>
      <c r="P37" s="468">
        <v>0</v>
      </c>
      <c r="Q37" s="276">
        <v>3000</v>
      </c>
      <c r="R37" s="221">
        <v>0</v>
      </c>
      <c r="S37" s="470">
        <v>0</v>
      </c>
      <c r="T37" s="276">
        <v>0</v>
      </c>
      <c r="U37" s="222">
        <v>0</v>
      </c>
      <c r="V37" s="112">
        <v>1000</v>
      </c>
      <c r="W37" s="269">
        <v>0</v>
      </c>
      <c r="X37" s="89">
        <v>0</v>
      </c>
      <c r="Y37" s="90">
        <v>0</v>
      </c>
      <c r="Z37" s="86">
        <v>0</v>
      </c>
      <c r="AA37" s="92"/>
      <c r="AB37" s="92"/>
      <c r="AC37" s="92"/>
      <c r="AD37" s="92"/>
      <c r="AE37" s="92"/>
      <c r="AF37" s="92"/>
      <c r="AG37"/>
      <c r="AH37"/>
      <c r="AI37"/>
      <c r="AJ37"/>
      <c r="AK37"/>
      <c r="AL37"/>
      <c r="AM37"/>
      <c r="AN37"/>
      <c r="AO37"/>
      <c r="AP37"/>
    </row>
    <row r="38" spans="1:42" s="29" customFormat="1" ht="21" customHeight="1" thickBot="1" x14ac:dyDescent="0.3">
      <c r="A38" s="330">
        <v>3639</v>
      </c>
      <c r="B38" s="330">
        <v>3639</v>
      </c>
      <c r="C38" s="332"/>
      <c r="D38" s="110" t="s">
        <v>293</v>
      </c>
      <c r="E38" s="462" t="s">
        <v>263</v>
      </c>
      <c r="F38" s="463" t="s">
        <v>263</v>
      </c>
      <c r="G38" s="464" t="s">
        <v>275</v>
      </c>
      <c r="H38" s="467" t="s">
        <v>275</v>
      </c>
      <c r="I38" s="227">
        <v>6700</v>
      </c>
      <c r="J38" s="87">
        <v>0</v>
      </c>
      <c r="K38" s="79">
        <v>0</v>
      </c>
      <c r="L38" s="391">
        <v>0</v>
      </c>
      <c r="M38" s="392">
        <v>0</v>
      </c>
      <c r="N38" s="485">
        <v>0</v>
      </c>
      <c r="O38" s="89">
        <v>0</v>
      </c>
      <c r="P38" s="79">
        <v>0</v>
      </c>
      <c r="Q38" s="277">
        <v>3000</v>
      </c>
      <c r="R38" s="87">
        <v>0</v>
      </c>
      <c r="S38" s="90">
        <v>3700</v>
      </c>
      <c r="T38" s="277">
        <v>0</v>
      </c>
      <c r="U38" s="89">
        <v>0</v>
      </c>
      <c r="V38" s="112">
        <v>0</v>
      </c>
      <c r="W38" s="269">
        <v>0</v>
      </c>
      <c r="X38" s="89">
        <v>0</v>
      </c>
      <c r="Y38" s="90">
        <v>0</v>
      </c>
      <c r="Z38" s="86">
        <v>0</v>
      </c>
      <c r="AA38" s="92"/>
      <c r="AB38" s="92"/>
      <c r="AC38" s="92"/>
      <c r="AD38" s="92"/>
      <c r="AE38" s="92"/>
      <c r="AF38" s="92"/>
      <c r="AG38"/>
      <c r="AH38"/>
      <c r="AI38"/>
      <c r="AJ38"/>
      <c r="AK38"/>
      <c r="AL38"/>
      <c r="AM38"/>
      <c r="AN38"/>
      <c r="AO38"/>
      <c r="AP38"/>
    </row>
    <row r="39" spans="1:42" s="30" customFormat="1" ht="23.1" customHeight="1" thickBot="1" x14ac:dyDescent="0.3">
      <c r="A39" s="42"/>
      <c r="B39" s="43"/>
      <c r="C39" s="52"/>
      <c r="D39" s="740" t="s">
        <v>1</v>
      </c>
      <c r="E39" s="724"/>
      <c r="F39" s="724"/>
      <c r="G39" s="724"/>
      <c r="H39" s="725"/>
      <c r="I39" s="252">
        <f t="shared" ref="I39:Z39" si="3">SUM(I7:I38)</f>
        <v>240500</v>
      </c>
      <c r="J39" s="187">
        <f t="shared" si="3"/>
        <v>0</v>
      </c>
      <c r="K39" s="75">
        <f t="shared" si="3"/>
        <v>0</v>
      </c>
      <c r="L39" s="405">
        <f t="shared" si="3"/>
        <v>104400</v>
      </c>
      <c r="M39" s="388">
        <f t="shared" si="3"/>
        <v>0</v>
      </c>
      <c r="N39" s="476">
        <f t="shared" si="3"/>
        <v>53211</v>
      </c>
      <c r="O39" s="187">
        <f t="shared" si="3"/>
        <v>39460</v>
      </c>
      <c r="P39" s="74">
        <f t="shared" si="3"/>
        <v>11729</v>
      </c>
      <c r="Q39" s="195">
        <f t="shared" si="3"/>
        <v>34300</v>
      </c>
      <c r="R39" s="76">
        <f t="shared" si="3"/>
        <v>64700</v>
      </c>
      <c r="S39" s="74">
        <f t="shared" si="3"/>
        <v>11500</v>
      </c>
      <c r="T39" s="195">
        <f t="shared" si="3"/>
        <v>9500</v>
      </c>
      <c r="U39" s="75">
        <f t="shared" si="3"/>
        <v>4400</v>
      </c>
      <c r="V39" s="74">
        <f t="shared" si="3"/>
        <v>5000</v>
      </c>
      <c r="W39" s="195">
        <f t="shared" si="3"/>
        <v>4000</v>
      </c>
      <c r="X39" s="75">
        <f t="shared" si="3"/>
        <v>0</v>
      </c>
      <c r="Y39" s="75">
        <f t="shared" si="3"/>
        <v>2700</v>
      </c>
      <c r="Z39" s="77">
        <f t="shared" si="3"/>
        <v>0</v>
      </c>
      <c r="AA39" s="92"/>
    </row>
    <row r="40" spans="1:42" s="30" customFormat="1" ht="7.5" customHeight="1" thickBot="1" x14ac:dyDescent="0.3">
      <c r="A40" s="47"/>
      <c r="B40" s="47"/>
      <c r="C40" s="47"/>
      <c r="D40" s="53"/>
      <c r="E40" s="53"/>
      <c r="F40" s="53"/>
      <c r="G40" s="53"/>
      <c r="H40" s="53"/>
      <c r="I40" s="61"/>
      <c r="J40" s="54"/>
      <c r="K40" s="54"/>
      <c r="L40" s="486"/>
      <c r="M40" s="486"/>
      <c r="N40" s="486"/>
      <c r="O40" s="54"/>
      <c r="P40" s="54"/>
      <c r="Q40" s="54"/>
      <c r="R40" s="54"/>
      <c r="S40" s="54"/>
      <c r="T40" s="54"/>
      <c r="U40" s="54"/>
      <c r="V40" s="54"/>
      <c r="W40" s="62"/>
      <c r="X40" s="62"/>
      <c r="Y40" s="62"/>
      <c r="Z40" s="62"/>
    </row>
    <row r="41" spans="1:42" s="3" customFormat="1" ht="15.95" customHeight="1" x14ac:dyDescent="0.25">
      <c r="A41" s="47"/>
      <c r="B41" s="47"/>
      <c r="C41" s="47"/>
      <c r="D41" s="24" t="s">
        <v>23</v>
      </c>
      <c r="E41" s="55"/>
      <c r="F41" s="55"/>
      <c r="G41" s="55"/>
      <c r="H41" s="55"/>
      <c r="I41" s="9" t="s">
        <v>15</v>
      </c>
      <c r="J41" s="60" t="s">
        <v>42</v>
      </c>
      <c r="K41" s="16" t="s">
        <v>24</v>
      </c>
      <c r="L41" s="16"/>
      <c r="M41" s="16" t="s">
        <v>212</v>
      </c>
      <c r="N41" s="60"/>
      <c r="O41" s="18"/>
      <c r="P41" s="18"/>
      <c r="Q41" s="18"/>
      <c r="R41" s="18"/>
      <c r="S41" s="18"/>
      <c r="T41" s="18"/>
      <c r="U41" s="18"/>
      <c r="V41" s="18"/>
      <c r="W41" s="208"/>
      <c r="X41" s="202"/>
      <c r="Y41" s="209"/>
      <c r="Z41" s="183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</row>
    <row r="42" spans="1:42" s="3" customFormat="1" ht="15.95" customHeight="1" x14ac:dyDescent="0.25">
      <c r="A42" s="210"/>
      <c r="B42" s="210"/>
      <c r="C42" s="210"/>
      <c r="D42" s="12"/>
      <c r="E42" s="56"/>
      <c r="F42" s="56"/>
      <c r="G42" s="56"/>
      <c r="H42" s="56"/>
      <c r="I42" s="11" t="s">
        <v>16</v>
      </c>
      <c r="J42" s="19" t="s">
        <v>42</v>
      </c>
      <c r="K42" s="17" t="s">
        <v>25</v>
      </c>
      <c r="L42" s="17"/>
      <c r="M42" s="17" t="s">
        <v>211</v>
      </c>
      <c r="N42" s="19"/>
      <c r="O42" s="20"/>
      <c r="P42" s="20"/>
      <c r="Q42" s="20"/>
      <c r="R42" s="20"/>
      <c r="S42" s="20"/>
      <c r="T42" s="20"/>
      <c r="U42" s="20"/>
      <c r="V42" s="20"/>
      <c r="W42" s="211"/>
      <c r="X42" s="209"/>
      <c r="Y42" s="209"/>
      <c r="Z42" s="183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</row>
    <row r="43" spans="1:42" s="2" customFormat="1" ht="15.95" customHeight="1" x14ac:dyDescent="0.25">
      <c r="A43" s="44"/>
      <c r="B43" s="45"/>
      <c r="C43" s="46"/>
      <c r="D43" s="57"/>
      <c r="E43" s="38"/>
      <c r="F43" s="38"/>
      <c r="G43" s="38"/>
      <c r="H43" s="38"/>
      <c r="I43" s="11" t="s">
        <v>17</v>
      </c>
      <c r="J43" s="19" t="s">
        <v>42</v>
      </c>
      <c r="K43" s="20" t="s">
        <v>214</v>
      </c>
      <c r="L43" s="17"/>
      <c r="M43" s="19"/>
      <c r="N43" s="19"/>
      <c r="O43" s="20"/>
      <c r="P43" s="56"/>
      <c r="Q43" s="56"/>
      <c r="R43" s="56"/>
      <c r="S43" s="56"/>
      <c r="T43" s="56"/>
      <c r="U43" s="56"/>
      <c r="V43" s="56"/>
      <c r="W43" s="58"/>
      <c r="X43" s="8"/>
      <c r="Z43" s="18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</row>
    <row r="44" spans="1:42" s="2" customFormat="1" ht="15.95" customHeight="1" thickBot="1" x14ac:dyDescent="0.3">
      <c r="A44" s="3"/>
      <c r="B44" s="45"/>
      <c r="C44" s="46"/>
      <c r="D44" s="59"/>
      <c r="E44" s="31"/>
      <c r="F44" s="31"/>
      <c r="G44" s="31"/>
      <c r="H44" s="31"/>
      <c r="I44" s="10" t="s">
        <v>18</v>
      </c>
      <c r="J44" s="21" t="s">
        <v>42</v>
      </c>
      <c r="K44" s="22" t="s">
        <v>213</v>
      </c>
      <c r="L44" s="23"/>
      <c r="M44" s="21"/>
      <c r="N44" s="21"/>
      <c r="O44" s="22"/>
      <c r="P44" s="25"/>
      <c r="Q44" s="25"/>
      <c r="R44" s="25"/>
      <c r="S44" s="25"/>
      <c r="T44" s="25"/>
      <c r="U44" s="25"/>
      <c r="V44" s="25"/>
      <c r="W44" s="13"/>
      <c r="Z44" s="183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</row>
    <row r="45" spans="1:42" ht="15.75" customHeight="1" x14ac:dyDescent="0.25">
      <c r="Z45" s="65"/>
    </row>
  </sheetData>
  <mergeCells count="25">
    <mergeCell ref="D39:H39"/>
    <mergeCell ref="T5:V5"/>
    <mergeCell ref="W5:Y5"/>
    <mergeCell ref="Q4:Y4"/>
    <mergeCell ref="L5:L6"/>
    <mergeCell ref="Q5:S5"/>
    <mergeCell ref="E4:E6"/>
    <mergeCell ref="F4:F6"/>
    <mergeCell ref="G4:H4"/>
    <mergeCell ref="G5:G6"/>
    <mergeCell ref="Z4:Z6"/>
    <mergeCell ref="I4:I6"/>
    <mergeCell ref="D4:D6"/>
    <mergeCell ref="J5:J6"/>
    <mergeCell ref="H5:H6"/>
    <mergeCell ref="M4:P4"/>
    <mergeCell ref="M5:M6"/>
    <mergeCell ref="N5:N6"/>
    <mergeCell ref="O5:O6"/>
    <mergeCell ref="P5:P6"/>
    <mergeCell ref="A3:C4"/>
    <mergeCell ref="A5:A6"/>
    <mergeCell ref="B5:B6"/>
    <mergeCell ref="C5:C6"/>
    <mergeCell ref="K5:K6"/>
  </mergeCells>
  <phoneticPr fontId="0" type="noConversion"/>
  <pageMargins left="0.27559055118110237" right="0.19685039370078741" top="0.98425196850393704" bottom="0.19685039370078741" header="0.78740157480314965" footer="0.19685039370078741"/>
  <pageSetup paperSize="9" scale="54" orientation="landscape" r:id="rId1"/>
  <headerFooter alignWithMargins="0">
    <oddHeader>&amp;C&amp;"Arial,Tučné"&amp;24Požadavky na kapitálový rozpočet statutárního města Ostravy pro rok  2017 a kapitálový výhled na &amp;28léta  2018 - 2020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8"/>
  <sheetViews>
    <sheetView topLeftCell="B4" zoomScale="75" zoomScaleNormal="75" workbookViewId="0">
      <selection activeCell="L9" sqref="L9"/>
    </sheetView>
  </sheetViews>
  <sheetFormatPr defaultRowHeight="12.75" x14ac:dyDescent="0.2"/>
  <cols>
    <col min="1" max="3" width="6.7109375" customWidth="1"/>
    <col min="4" max="4" width="46.7109375" customWidth="1"/>
    <col min="5" max="6" width="4.28515625" customWidth="1"/>
    <col min="7" max="8" width="4.85546875" customWidth="1"/>
    <col min="9" max="9" width="13.5703125" customWidth="1"/>
    <col min="10" max="26" width="10.7109375" customWidth="1"/>
  </cols>
  <sheetData>
    <row r="1" spans="1:42" ht="15.75" customHeight="1" x14ac:dyDescent="0.25">
      <c r="Z1" s="65" t="s">
        <v>123</v>
      </c>
    </row>
    <row r="2" spans="1:42" ht="24.75" customHeight="1" x14ac:dyDescent="0.25">
      <c r="A2" s="5"/>
      <c r="D2" s="63" t="s">
        <v>44</v>
      </c>
      <c r="E2" s="64" t="s">
        <v>61</v>
      </c>
      <c r="F2" s="65"/>
      <c r="G2" s="65"/>
      <c r="H2" s="65"/>
      <c r="I2" s="65"/>
      <c r="J2" s="65"/>
      <c r="K2" s="65"/>
      <c r="L2" s="65"/>
      <c r="M2" s="14"/>
      <c r="N2" s="14"/>
      <c r="O2" s="14"/>
      <c r="P2" s="1"/>
      <c r="Z2" s="4" t="s">
        <v>26</v>
      </c>
    </row>
    <row r="3" spans="1:42" ht="15" customHeight="1" thickBot="1" x14ac:dyDescent="0.25">
      <c r="A3" s="692" t="s">
        <v>118</v>
      </c>
      <c r="B3" s="693"/>
      <c r="C3" s="694"/>
      <c r="I3" s="6" t="s">
        <v>2</v>
      </c>
      <c r="J3" s="6" t="s">
        <v>3</v>
      </c>
      <c r="K3" s="6" t="s">
        <v>4</v>
      </c>
      <c r="L3" s="6" t="s">
        <v>5</v>
      </c>
      <c r="M3" s="6" t="s">
        <v>6</v>
      </c>
      <c r="N3" s="6" t="s">
        <v>7</v>
      </c>
      <c r="O3" s="7" t="s">
        <v>208</v>
      </c>
      <c r="P3" s="7" t="s">
        <v>8</v>
      </c>
      <c r="Q3" s="7" t="s">
        <v>9</v>
      </c>
      <c r="R3" s="7" t="s">
        <v>10</v>
      </c>
      <c r="S3" s="7" t="s">
        <v>209</v>
      </c>
      <c r="T3" s="7" t="s">
        <v>11</v>
      </c>
      <c r="U3" s="7" t="s">
        <v>14</v>
      </c>
      <c r="V3" s="7" t="s">
        <v>19</v>
      </c>
      <c r="W3" s="7" t="s">
        <v>210</v>
      </c>
      <c r="X3" s="6" t="s">
        <v>30</v>
      </c>
      <c r="Y3" s="6" t="s">
        <v>31</v>
      </c>
      <c r="Z3" s="6" t="s">
        <v>32</v>
      </c>
    </row>
    <row r="4" spans="1:42" ht="15.75" customHeight="1" thickBot="1" x14ac:dyDescent="0.25">
      <c r="A4" s="695"/>
      <c r="B4" s="696"/>
      <c r="C4" s="697"/>
      <c r="D4" s="711" t="s">
        <v>0</v>
      </c>
      <c r="E4" s="729" t="s">
        <v>34</v>
      </c>
      <c r="F4" s="732" t="s">
        <v>35</v>
      </c>
      <c r="G4" s="735" t="s">
        <v>36</v>
      </c>
      <c r="H4" s="736"/>
      <c r="I4" s="708" t="s">
        <v>27</v>
      </c>
      <c r="J4" s="27" t="s">
        <v>33</v>
      </c>
      <c r="K4" s="27" t="s">
        <v>13</v>
      </c>
      <c r="L4" s="390" t="s">
        <v>12</v>
      </c>
      <c r="M4" s="716" t="s">
        <v>128</v>
      </c>
      <c r="N4" s="717"/>
      <c r="O4" s="717"/>
      <c r="P4" s="718"/>
      <c r="Q4" s="678" t="s">
        <v>136</v>
      </c>
      <c r="R4" s="679"/>
      <c r="S4" s="679"/>
      <c r="T4" s="679"/>
      <c r="U4" s="679"/>
      <c r="V4" s="679"/>
      <c r="W4" s="679"/>
      <c r="X4" s="679"/>
      <c r="Y4" s="679"/>
      <c r="Z4" s="668" t="s">
        <v>135</v>
      </c>
    </row>
    <row r="5" spans="1:42" ht="15.75" customHeight="1" x14ac:dyDescent="0.2">
      <c r="A5" s="698" t="s">
        <v>39</v>
      </c>
      <c r="B5" s="700" t="s">
        <v>40</v>
      </c>
      <c r="C5" s="702" t="s">
        <v>41</v>
      </c>
      <c r="D5" s="712"/>
      <c r="E5" s="730"/>
      <c r="F5" s="733"/>
      <c r="G5" s="737" t="s">
        <v>37</v>
      </c>
      <c r="H5" s="714" t="s">
        <v>38</v>
      </c>
      <c r="I5" s="709"/>
      <c r="J5" s="704" t="s">
        <v>132</v>
      </c>
      <c r="K5" s="704" t="s">
        <v>133</v>
      </c>
      <c r="L5" s="727" t="s">
        <v>134</v>
      </c>
      <c r="M5" s="719" t="s">
        <v>129</v>
      </c>
      <c r="N5" s="721" t="s">
        <v>43</v>
      </c>
      <c r="O5" s="683" t="s">
        <v>21</v>
      </c>
      <c r="P5" s="685" t="s">
        <v>22</v>
      </c>
      <c r="Q5" s="675" t="s">
        <v>117</v>
      </c>
      <c r="R5" s="676"/>
      <c r="S5" s="680"/>
      <c r="T5" s="675" t="s">
        <v>121</v>
      </c>
      <c r="U5" s="676"/>
      <c r="V5" s="677"/>
      <c r="W5" s="676" t="s">
        <v>130</v>
      </c>
      <c r="X5" s="676"/>
      <c r="Y5" s="726"/>
      <c r="Z5" s="706"/>
    </row>
    <row r="6" spans="1:42" ht="39" customHeight="1" thickBot="1" x14ac:dyDescent="0.25">
      <c r="A6" s="699"/>
      <c r="B6" s="701"/>
      <c r="C6" s="703"/>
      <c r="D6" s="713"/>
      <c r="E6" s="730"/>
      <c r="F6" s="733"/>
      <c r="G6" s="744"/>
      <c r="H6" s="743"/>
      <c r="I6" s="710"/>
      <c r="J6" s="705"/>
      <c r="K6" s="705"/>
      <c r="L6" s="728"/>
      <c r="M6" s="720"/>
      <c r="N6" s="722"/>
      <c r="O6" s="684"/>
      <c r="P6" s="686"/>
      <c r="Q6" s="194" t="s">
        <v>20</v>
      </c>
      <c r="R6" s="26" t="s">
        <v>28</v>
      </c>
      <c r="S6" s="15" t="s">
        <v>29</v>
      </c>
      <c r="T6" s="197" t="s">
        <v>20</v>
      </c>
      <c r="U6" s="26" t="s">
        <v>28</v>
      </c>
      <c r="V6" s="15" t="s">
        <v>29</v>
      </c>
      <c r="W6" s="197" t="s">
        <v>20</v>
      </c>
      <c r="X6" s="26" t="s">
        <v>28</v>
      </c>
      <c r="Y6" s="15" t="s">
        <v>29</v>
      </c>
      <c r="Z6" s="707"/>
    </row>
    <row r="7" spans="1:42" s="394" customFormat="1" ht="25.5" customHeight="1" x14ac:dyDescent="0.25">
      <c r="A7" s="48"/>
      <c r="B7" s="49"/>
      <c r="C7" s="50"/>
      <c r="D7" s="400" t="s">
        <v>215</v>
      </c>
      <c r="E7" s="119" t="s">
        <v>221</v>
      </c>
      <c r="F7" s="33" t="s">
        <v>221</v>
      </c>
      <c r="G7" s="33">
        <v>2017</v>
      </c>
      <c r="H7" s="34">
        <v>2017</v>
      </c>
      <c r="I7" s="81">
        <v>5295</v>
      </c>
      <c r="J7" s="80">
        <v>0</v>
      </c>
      <c r="K7" s="143">
        <v>95</v>
      </c>
      <c r="L7" s="374">
        <f t="shared" ref="L7:L12" si="0">M7+N7+O7+P7</f>
        <v>5200</v>
      </c>
      <c r="M7" s="376">
        <v>0</v>
      </c>
      <c r="N7" s="377">
        <f>2550</f>
        <v>2550</v>
      </c>
      <c r="O7" s="113">
        <v>2350</v>
      </c>
      <c r="P7" s="143">
        <v>300</v>
      </c>
      <c r="Q7" s="268">
        <v>0</v>
      </c>
      <c r="R7" s="113">
        <v>0</v>
      </c>
      <c r="S7" s="143">
        <v>0</v>
      </c>
      <c r="T7" s="268">
        <v>0</v>
      </c>
      <c r="U7" s="113">
        <v>0</v>
      </c>
      <c r="V7" s="143">
        <v>0</v>
      </c>
      <c r="W7" s="268">
        <v>0</v>
      </c>
      <c r="X7" s="113">
        <v>0</v>
      </c>
      <c r="Y7" s="143">
        <v>0</v>
      </c>
      <c r="Z7" s="81">
        <v>0</v>
      </c>
      <c r="AA7" s="393">
        <f t="shared" ref="AA7:AA12" si="1">SUM(L7:Z7)</f>
        <v>10400</v>
      </c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</row>
    <row r="8" spans="1:42" s="394" customFormat="1" ht="30" customHeight="1" x14ac:dyDescent="0.25">
      <c r="A8" s="48"/>
      <c r="B8" s="49"/>
      <c r="C8" s="50"/>
      <c r="D8" s="359" t="s">
        <v>216</v>
      </c>
      <c r="E8" s="117" t="s">
        <v>221</v>
      </c>
      <c r="F8" s="36" t="s">
        <v>221</v>
      </c>
      <c r="G8" s="36">
        <v>2017</v>
      </c>
      <c r="H8" s="37">
        <v>2017</v>
      </c>
      <c r="I8" s="84">
        <v>4096</v>
      </c>
      <c r="J8" s="85">
        <v>0</v>
      </c>
      <c r="K8" s="177">
        <v>206</v>
      </c>
      <c r="L8" s="375">
        <f t="shared" si="0"/>
        <v>3890</v>
      </c>
      <c r="M8" s="397">
        <v>0</v>
      </c>
      <c r="N8" s="382">
        <v>590</v>
      </c>
      <c r="O8" s="82">
        <v>2900</v>
      </c>
      <c r="P8" s="177">
        <v>400</v>
      </c>
      <c r="Q8" s="270">
        <v>0</v>
      </c>
      <c r="R8" s="82">
        <v>0</v>
      </c>
      <c r="S8" s="177">
        <v>0</v>
      </c>
      <c r="T8" s="270">
        <v>0</v>
      </c>
      <c r="U8" s="82">
        <v>0</v>
      </c>
      <c r="V8" s="177">
        <v>0</v>
      </c>
      <c r="W8" s="270">
        <v>0</v>
      </c>
      <c r="X8" s="82">
        <v>0</v>
      </c>
      <c r="Y8" s="177">
        <v>0</v>
      </c>
      <c r="Z8" s="84">
        <v>0</v>
      </c>
      <c r="AA8" s="393">
        <f t="shared" si="1"/>
        <v>7780</v>
      </c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</row>
    <row r="9" spans="1:42" s="395" customFormat="1" ht="25.5" customHeight="1" x14ac:dyDescent="0.25">
      <c r="A9" s="40"/>
      <c r="B9" s="41"/>
      <c r="C9" s="51"/>
      <c r="D9" s="216" t="s">
        <v>217</v>
      </c>
      <c r="E9" s="117" t="s">
        <v>221</v>
      </c>
      <c r="F9" s="36" t="s">
        <v>221</v>
      </c>
      <c r="G9" s="36">
        <v>2018</v>
      </c>
      <c r="H9" s="37">
        <v>2019</v>
      </c>
      <c r="I9" s="88">
        <v>20000</v>
      </c>
      <c r="J9" s="87">
        <v>0</v>
      </c>
      <c r="K9" s="112">
        <v>0</v>
      </c>
      <c r="L9" s="375">
        <f t="shared" si="0"/>
        <v>0</v>
      </c>
      <c r="M9" s="378">
        <v>0</v>
      </c>
      <c r="N9" s="379">
        <v>0</v>
      </c>
      <c r="O9" s="89">
        <v>0</v>
      </c>
      <c r="P9" s="112">
        <v>0</v>
      </c>
      <c r="Q9" s="269">
        <v>0</v>
      </c>
      <c r="R9" s="89">
        <v>0</v>
      </c>
      <c r="S9" s="112">
        <v>600</v>
      </c>
      <c r="T9" s="269">
        <v>2000</v>
      </c>
      <c r="U9" s="89">
        <v>16700</v>
      </c>
      <c r="V9" s="112">
        <v>700</v>
      </c>
      <c r="W9" s="269">
        <v>0</v>
      </c>
      <c r="X9" s="89">
        <v>0</v>
      </c>
      <c r="Y9" s="112">
        <v>0</v>
      </c>
      <c r="Z9" s="88">
        <v>0</v>
      </c>
      <c r="AA9" s="393">
        <f t="shared" si="1"/>
        <v>20000</v>
      </c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</row>
    <row r="10" spans="1:42" s="395" customFormat="1" ht="30" customHeight="1" x14ac:dyDescent="0.25">
      <c r="A10" s="40"/>
      <c r="B10" s="41"/>
      <c r="C10" s="51"/>
      <c r="D10" s="216" t="s">
        <v>218</v>
      </c>
      <c r="E10" s="117" t="s">
        <v>221</v>
      </c>
      <c r="F10" s="36" t="s">
        <v>221</v>
      </c>
      <c r="G10" s="36">
        <v>2018</v>
      </c>
      <c r="H10" s="37">
        <v>2018</v>
      </c>
      <c r="I10" s="88">
        <v>2000</v>
      </c>
      <c r="J10" s="87">
        <v>0</v>
      </c>
      <c r="K10" s="112">
        <v>400</v>
      </c>
      <c r="L10" s="375">
        <f t="shared" si="0"/>
        <v>500</v>
      </c>
      <c r="M10" s="378">
        <v>0</v>
      </c>
      <c r="N10" s="379">
        <v>0</v>
      </c>
      <c r="O10" s="89">
        <v>0</v>
      </c>
      <c r="P10" s="112">
        <v>500</v>
      </c>
      <c r="Q10" s="269">
        <v>800</v>
      </c>
      <c r="R10" s="89">
        <v>0</v>
      </c>
      <c r="S10" s="112">
        <v>300</v>
      </c>
      <c r="T10" s="269">
        <v>0</v>
      </c>
      <c r="U10" s="89">
        <v>0</v>
      </c>
      <c r="V10" s="112">
        <v>0</v>
      </c>
      <c r="W10" s="269">
        <v>0</v>
      </c>
      <c r="X10" s="89">
        <v>0</v>
      </c>
      <c r="Y10" s="112">
        <v>0</v>
      </c>
      <c r="Z10" s="88">
        <v>0</v>
      </c>
      <c r="AA10" s="393">
        <f t="shared" si="1"/>
        <v>2100</v>
      </c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</row>
    <row r="11" spans="1:42" s="395" customFormat="1" ht="25.5" customHeight="1" x14ac:dyDescent="0.25">
      <c r="A11" s="40"/>
      <c r="B11" s="41"/>
      <c r="C11" s="51"/>
      <c r="D11" s="216" t="s">
        <v>219</v>
      </c>
      <c r="E11" s="117" t="s">
        <v>221</v>
      </c>
      <c r="F11" s="36" t="s">
        <v>221</v>
      </c>
      <c r="G11" s="36">
        <v>2020</v>
      </c>
      <c r="H11" s="37">
        <v>2022</v>
      </c>
      <c r="I11" s="88">
        <v>29600</v>
      </c>
      <c r="J11" s="87">
        <v>0</v>
      </c>
      <c r="K11" s="112">
        <v>0</v>
      </c>
      <c r="L11" s="375">
        <f t="shared" si="0"/>
        <v>0</v>
      </c>
      <c r="M11" s="378">
        <v>0</v>
      </c>
      <c r="N11" s="379">
        <v>0</v>
      </c>
      <c r="O11" s="89">
        <v>0</v>
      </c>
      <c r="P11" s="112">
        <v>0</v>
      </c>
      <c r="Q11" s="269">
        <v>0</v>
      </c>
      <c r="R11" s="89">
        <v>0</v>
      </c>
      <c r="S11" s="112">
        <v>0</v>
      </c>
      <c r="T11" s="269">
        <v>6600</v>
      </c>
      <c r="U11" s="89">
        <v>0</v>
      </c>
      <c r="V11" s="112">
        <v>0</v>
      </c>
      <c r="W11" s="269">
        <v>0</v>
      </c>
      <c r="X11" s="89">
        <v>0</v>
      </c>
      <c r="Y11" s="112">
        <v>1200</v>
      </c>
      <c r="Z11" s="88">
        <v>21800</v>
      </c>
      <c r="AA11" s="393">
        <f t="shared" si="1"/>
        <v>29600</v>
      </c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</row>
    <row r="12" spans="1:42" s="395" customFormat="1" ht="25.5" customHeight="1" thickBot="1" x14ac:dyDescent="0.3">
      <c r="A12" s="40"/>
      <c r="B12" s="41"/>
      <c r="C12" s="51"/>
      <c r="D12" s="216" t="s">
        <v>220</v>
      </c>
      <c r="E12" s="396" t="s">
        <v>221</v>
      </c>
      <c r="F12" s="174" t="s">
        <v>221</v>
      </c>
      <c r="G12" s="174">
        <v>2018</v>
      </c>
      <c r="H12" s="175">
        <v>2020</v>
      </c>
      <c r="I12" s="88">
        <v>3000</v>
      </c>
      <c r="J12" s="87">
        <v>0</v>
      </c>
      <c r="K12" s="112">
        <v>0</v>
      </c>
      <c r="L12" s="404">
        <f t="shared" si="0"/>
        <v>0</v>
      </c>
      <c r="M12" s="402">
        <v>0</v>
      </c>
      <c r="N12" s="379">
        <v>0</v>
      </c>
      <c r="O12" s="89">
        <v>0</v>
      </c>
      <c r="P12" s="112">
        <v>0</v>
      </c>
      <c r="Q12" s="269">
        <v>1500</v>
      </c>
      <c r="R12" s="89">
        <v>0</v>
      </c>
      <c r="S12" s="112">
        <v>500</v>
      </c>
      <c r="T12" s="269">
        <v>0</v>
      </c>
      <c r="U12" s="89">
        <v>0</v>
      </c>
      <c r="V12" s="112">
        <v>500</v>
      </c>
      <c r="W12" s="269">
        <v>500</v>
      </c>
      <c r="X12" s="89">
        <v>0</v>
      </c>
      <c r="Y12" s="112">
        <v>0</v>
      </c>
      <c r="Z12" s="88">
        <v>0</v>
      </c>
      <c r="AA12" s="393">
        <f t="shared" si="1"/>
        <v>3000</v>
      </c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</row>
    <row r="13" spans="1:42" s="30" customFormat="1" ht="23.1" customHeight="1" thickBot="1" x14ac:dyDescent="0.3">
      <c r="A13" s="42"/>
      <c r="B13" s="43"/>
      <c r="C13" s="52"/>
      <c r="D13" s="740" t="s">
        <v>1</v>
      </c>
      <c r="E13" s="724"/>
      <c r="F13" s="724"/>
      <c r="G13" s="724"/>
      <c r="H13" s="725"/>
      <c r="I13" s="72">
        <f t="shared" ref="I13:Z13" si="2">SUM(I7:I12)</f>
        <v>63991</v>
      </c>
      <c r="J13" s="73">
        <f t="shared" si="2"/>
        <v>0</v>
      </c>
      <c r="K13" s="74">
        <f t="shared" si="2"/>
        <v>701</v>
      </c>
      <c r="L13" s="405">
        <f t="shared" si="2"/>
        <v>9590</v>
      </c>
      <c r="M13" s="403">
        <f t="shared" si="2"/>
        <v>0</v>
      </c>
      <c r="N13" s="389">
        <f t="shared" si="2"/>
        <v>3140</v>
      </c>
      <c r="O13" s="75">
        <f t="shared" si="2"/>
        <v>5250</v>
      </c>
      <c r="P13" s="74">
        <f t="shared" si="2"/>
        <v>1200</v>
      </c>
      <c r="Q13" s="195">
        <f t="shared" si="2"/>
        <v>2300</v>
      </c>
      <c r="R13" s="76">
        <f t="shared" si="2"/>
        <v>0</v>
      </c>
      <c r="S13" s="74">
        <f t="shared" si="2"/>
        <v>1400</v>
      </c>
      <c r="T13" s="195">
        <f t="shared" si="2"/>
        <v>8600</v>
      </c>
      <c r="U13" s="75">
        <f t="shared" si="2"/>
        <v>16700</v>
      </c>
      <c r="V13" s="74">
        <f t="shared" si="2"/>
        <v>1200</v>
      </c>
      <c r="W13" s="195">
        <f t="shared" si="2"/>
        <v>500</v>
      </c>
      <c r="X13" s="75">
        <f t="shared" si="2"/>
        <v>0</v>
      </c>
      <c r="Y13" s="74">
        <f t="shared" si="2"/>
        <v>1200</v>
      </c>
      <c r="Z13" s="77">
        <f t="shared" si="2"/>
        <v>21800</v>
      </c>
      <c r="AA13" s="92"/>
    </row>
    <row r="14" spans="1:42" s="30" customFormat="1" ht="7.5" customHeight="1" x14ac:dyDescent="0.25">
      <c r="A14" s="47"/>
      <c r="B14" s="47"/>
      <c r="C14" s="47"/>
      <c r="D14" s="53"/>
      <c r="E14" s="53"/>
      <c r="F14" s="53"/>
      <c r="G14" s="53"/>
      <c r="H14" s="53"/>
      <c r="I14" s="61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62"/>
      <c r="X14" s="62"/>
      <c r="Y14" s="62"/>
      <c r="Z14" s="62"/>
    </row>
    <row r="15" spans="1:42" ht="118.5" customHeight="1" x14ac:dyDescent="0.2"/>
    <row r="16" spans="1:42" ht="24.75" customHeight="1" x14ac:dyDescent="0.25">
      <c r="A16" s="5"/>
      <c r="D16" s="63" t="s">
        <v>44</v>
      </c>
      <c r="E16" s="64" t="s">
        <v>62</v>
      </c>
      <c r="F16" s="65"/>
      <c r="G16" s="65"/>
      <c r="H16" s="65"/>
      <c r="I16" s="65"/>
      <c r="J16" s="65"/>
      <c r="K16" s="65"/>
      <c r="L16" s="65"/>
      <c r="M16" s="14"/>
      <c r="N16" s="14"/>
      <c r="O16" s="14"/>
      <c r="P16" s="1"/>
      <c r="Z16" s="4" t="s">
        <v>26</v>
      </c>
    </row>
    <row r="17" spans="1:42" ht="15" customHeight="1" thickBot="1" x14ac:dyDescent="0.25">
      <c r="A17" s="692" t="s">
        <v>118</v>
      </c>
      <c r="B17" s="693"/>
      <c r="C17" s="694"/>
      <c r="I17" s="6" t="s">
        <v>2</v>
      </c>
      <c r="J17" s="6" t="s">
        <v>3</v>
      </c>
      <c r="K17" s="6" t="s">
        <v>4</v>
      </c>
      <c r="L17" s="6" t="s">
        <v>5</v>
      </c>
      <c r="M17" s="6" t="s">
        <v>6</v>
      </c>
      <c r="N17" s="6" t="s">
        <v>7</v>
      </c>
      <c r="O17" s="7" t="s">
        <v>208</v>
      </c>
      <c r="P17" s="7" t="s">
        <v>8</v>
      </c>
      <c r="Q17" s="7" t="s">
        <v>9</v>
      </c>
      <c r="R17" s="7" t="s">
        <v>10</v>
      </c>
      <c r="S17" s="7" t="s">
        <v>209</v>
      </c>
      <c r="T17" s="7" t="s">
        <v>11</v>
      </c>
      <c r="U17" s="7" t="s">
        <v>14</v>
      </c>
      <c r="V17" s="7" t="s">
        <v>19</v>
      </c>
      <c r="W17" s="7" t="s">
        <v>210</v>
      </c>
      <c r="X17" s="6" t="s">
        <v>30</v>
      </c>
      <c r="Y17" s="6" t="s">
        <v>31</v>
      </c>
      <c r="Z17" s="6" t="s">
        <v>32</v>
      </c>
    </row>
    <row r="18" spans="1:42" ht="15.75" customHeight="1" thickBot="1" x14ac:dyDescent="0.25">
      <c r="A18" s="695"/>
      <c r="B18" s="696"/>
      <c r="C18" s="697"/>
      <c r="D18" s="711" t="s">
        <v>0</v>
      </c>
      <c r="E18" s="729" t="s">
        <v>34</v>
      </c>
      <c r="F18" s="732" t="s">
        <v>35</v>
      </c>
      <c r="G18" s="735" t="s">
        <v>36</v>
      </c>
      <c r="H18" s="736"/>
      <c r="I18" s="708" t="s">
        <v>27</v>
      </c>
      <c r="J18" s="27" t="s">
        <v>33</v>
      </c>
      <c r="K18" s="27" t="s">
        <v>13</v>
      </c>
      <c r="L18" s="390" t="s">
        <v>12</v>
      </c>
      <c r="M18" s="716" t="s">
        <v>128</v>
      </c>
      <c r="N18" s="717"/>
      <c r="O18" s="717"/>
      <c r="P18" s="718"/>
      <c r="Q18" s="678" t="s">
        <v>136</v>
      </c>
      <c r="R18" s="679"/>
      <c r="S18" s="679"/>
      <c r="T18" s="679"/>
      <c r="U18" s="679"/>
      <c r="V18" s="679"/>
      <c r="W18" s="679"/>
      <c r="X18" s="679"/>
      <c r="Y18" s="679"/>
      <c r="Z18" s="668" t="s">
        <v>135</v>
      </c>
    </row>
    <row r="19" spans="1:42" ht="15.75" customHeight="1" x14ac:dyDescent="0.2">
      <c r="A19" s="698" t="s">
        <v>39</v>
      </c>
      <c r="B19" s="700" t="s">
        <v>40</v>
      </c>
      <c r="C19" s="702" t="s">
        <v>41</v>
      </c>
      <c r="D19" s="712"/>
      <c r="E19" s="730"/>
      <c r="F19" s="733"/>
      <c r="G19" s="737" t="s">
        <v>37</v>
      </c>
      <c r="H19" s="714" t="s">
        <v>38</v>
      </c>
      <c r="I19" s="709"/>
      <c r="J19" s="704" t="s">
        <v>132</v>
      </c>
      <c r="K19" s="704" t="s">
        <v>133</v>
      </c>
      <c r="L19" s="727" t="s">
        <v>134</v>
      </c>
      <c r="M19" s="719" t="s">
        <v>129</v>
      </c>
      <c r="N19" s="721" t="s">
        <v>43</v>
      </c>
      <c r="O19" s="683" t="s">
        <v>21</v>
      </c>
      <c r="P19" s="685" t="s">
        <v>22</v>
      </c>
      <c r="Q19" s="675" t="s">
        <v>117</v>
      </c>
      <c r="R19" s="676"/>
      <c r="S19" s="680"/>
      <c r="T19" s="675" t="s">
        <v>121</v>
      </c>
      <c r="U19" s="676"/>
      <c r="V19" s="677"/>
      <c r="W19" s="676" t="s">
        <v>130</v>
      </c>
      <c r="X19" s="676"/>
      <c r="Y19" s="726"/>
      <c r="Z19" s="706"/>
    </row>
    <row r="20" spans="1:42" ht="39" customHeight="1" thickBot="1" x14ac:dyDescent="0.25">
      <c r="A20" s="699"/>
      <c r="B20" s="701"/>
      <c r="C20" s="703"/>
      <c r="D20" s="713"/>
      <c r="E20" s="731"/>
      <c r="F20" s="734"/>
      <c r="G20" s="738"/>
      <c r="H20" s="715"/>
      <c r="I20" s="710"/>
      <c r="J20" s="705"/>
      <c r="K20" s="705"/>
      <c r="L20" s="728"/>
      <c r="M20" s="720"/>
      <c r="N20" s="722"/>
      <c r="O20" s="684"/>
      <c r="P20" s="686"/>
      <c r="Q20" s="194" t="s">
        <v>20</v>
      </c>
      <c r="R20" s="26" t="s">
        <v>28</v>
      </c>
      <c r="S20" s="15" t="s">
        <v>29</v>
      </c>
      <c r="T20" s="197" t="s">
        <v>20</v>
      </c>
      <c r="U20" s="26" t="s">
        <v>28</v>
      </c>
      <c r="V20" s="15" t="s">
        <v>29</v>
      </c>
      <c r="W20" s="197" t="s">
        <v>20</v>
      </c>
      <c r="X20" s="26" t="s">
        <v>28</v>
      </c>
      <c r="Y20" s="15" t="s">
        <v>29</v>
      </c>
      <c r="Z20" s="707"/>
    </row>
    <row r="21" spans="1:42" s="413" customFormat="1" ht="25.9" customHeight="1" x14ac:dyDescent="0.25">
      <c r="A21" s="406">
        <v>2212</v>
      </c>
      <c r="B21" s="407">
        <v>6121</v>
      </c>
      <c r="C21" s="408"/>
      <c r="D21" s="409" t="s">
        <v>224</v>
      </c>
      <c r="E21" s="433" t="s">
        <v>222</v>
      </c>
      <c r="F21" s="435" t="s">
        <v>222</v>
      </c>
      <c r="G21" s="410" t="s">
        <v>223</v>
      </c>
      <c r="H21" s="411" t="s">
        <v>223</v>
      </c>
      <c r="I21" s="419">
        <f t="shared" ref="I21:I22" si="3">J21+K21+L21+SUM(Q21:Z21)</f>
        <v>370</v>
      </c>
      <c r="J21" s="420">
        <v>0</v>
      </c>
      <c r="K21" s="421">
        <v>0</v>
      </c>
      <c r="L21" s="422">
        <f>M21+N21+O21+P21</f>
        <v>370</v>
      </c>
      <c r="M21" s="423">
        <v>0</v>
      </c>
      <c r="N21" s="424">
        <v>330</v>
      </c>
      <c r="O21" s="425">
        <v>0</v>
      </c>
      <c r="P21" s="421">
        <v>40</v>
      </c>
      <c r="Q21" s="426">
        <v>0</v>
      </c>
      <c r="R21" s="425">
        <v>0</v>
      </c>
      <c r="S21" s="421">
        <v>0</v>
      </c>
      <c r="T21" s="426">
        <v>0</v>
      </c>
      <c r="U21" s="425">
        <v>0</v>
      </c>
      <c r="V21" s="421">
        <v>0</v>
      </c>
      <c r="W21" s="426">
        <v>0</v>
      </c>
      <c r="X21" s="425">
        <v>0</v>
      </c>
      <c r="Y21" s="421">
        <v>0</v>
      </c>
      <c r="Z21" s="427">
        <v>0</v>
      </c>
      <c r="AA21" s="412"/>
      <c r="AB21" s="412"/>
      <c r="AC21" s="412"/>
      <c r="AD21" s="412"/>
      <c r="AE21" s="412"/>
      <c r="AF21" s="412"/>
      <c r="AG21" s="412"/>
      <c r="AH21" s="412"/>
      <c r="AI21" s="412"/>
      <c r="AJ21" s="412"/>
      <c r="AK21" s="412"/>
      <c r="AL21" s="412"/>
      <c r="AM21" s="412"/>
      <c r="AN21" s="412"/>
      <c r="AO21" s="412"/>
      <c r="AP21" s="412"/>
    </row>
    <row r="22" spans="1:42" s="413" customFormat="1" ht="25.9" customHeight="1" thickBot="1" x14ac:dyDescent="0.3">
      <c r="A22" s="414">
        <v>3341</v>
      </c>
      <c r="B22" s="415">
        <v>6121</v>
      </c>
      <c r="C22" s="416"/>
      <c r="D22" s="409" t="s">
        <v>225</v>
      </c>
      <c r="E22" s="434" t="s">
        <v>222</v>
      </c>
      <c r="F22" s="436" t="s">
        <v>222</v>
      </c>
      <c r="G22" s="417" t="s">
        <v>223</v>
      </c>
      <c r="H22" s="418" t="s">
        <v>223</v>
      </c>
      <c r="I22" s="220">
        <f t="shared" si="3"/>
        <v>100</v>
      </c>
      <c r="J22" s="221">
        <v>0</v>
      </c>
      <c r="K22" s="223">
        <v>0</v>
      </c>
      <c r="L22" s="428">
        <f t="shared" ref="L22" si="4">M22+N22+O22+P22</f>
        <v>100</v>
      </c>
      <c r="M22" s="429">
        <v>0</v>
      </c>
      <c r="N22" s="430">
        <v>90</v>
      </c>
      <c r="O22" s="222">
        <v>0</v>
      </c>
      <c r="P22" s="223">
        <v>10</v>
      </c>
      <c r="Q22" s="431">
        <v>0</v>
      </c>
      <c r="R22" s="222">
        <v>0</v>
      </c>
      <c r="S22" s="223">
        <v>0</v>
      </c>
      <c r="T22" s="431">
        <v>0</v>
      </c>
      <c r="U22" s="222">
        <v>0</v>
      </c>
      <c r="V22" s="223">
        <v>0</v>
      </c>
      <c r="W22" s="431">
        <v>0</v>
      </c>
      <c r="X22" s="222">
        <v>0</v>
      </c>
      <c r="Y22" s="223">
        <v>0</v>
      </c>
      <c r="Z22" s="432">
        <v>0</v>
      </c>
      <c r="AA22" s="412"/>
      <c r="AB22" s="412"/>
      <c r="AC22" s="412"/>
      <c r="AD22" s="412"/>
      <c r="AE22" s="412"/>
      <c r="AF22" s="412"/>
      <c r="AG22" s="412"/>
      <c r="AH22" s="412"/>
      <c r="AI22" s="412"/>
      <c r="AJ22" s="412"/>
      <c r="AK22" s="412"/>
      <c r="AL22" s="412"/>
      <c r="AM22" s="412"/>
      <c r="AN22" s="412"/>
      <c r="AO22" s="412"/>
      <c r="AP22" s="412"/>
    </row>
    <row r="23" spans="1:42" s="30" customFormat="1" ht="22.5" customHeight="1" thickBot="1" x14ac:dyDescent="0.3">
      <c r="A23" s="42"/>
      <c r="B23" s="43"/>
      <c r="C23" s="52"/>
      <c r="D23" s="740" t="s">
        <v>1</v>
      </c>
      <c r="E23" s="741"/>
      <c r="F23" s="741"/>
      <c r="G23" s="741"/>
      <c r="H23" s="742"/>
      <c r="I23" s="72">
        <f t="shared" ref="I23:Z23" si="5">SUM(I21:I22)</f>
        <v>470</v>
      </c>
      <c r="J23" s="73">
        <f t="shared" si="5"/>
        <v>0</v>
      </c>
      <c r="K23" s="74">
        <f t="shared" si="5"/>
        <v>0</v>
      </c>
      <c r="L23" s="387">
        <f t="shared" si="5"/>
        <v>470</v>
      </c>
      <c r="M23" s="388">
        <f t="shared" si="5"/>
        <v>0</v>
      </c>
      <c r="N23" s="389">
        <f t="shared" si="5"/>
        <v>420</v>
      </c>
      <c r="O23" s="75">
        <f t="shared" si="5"/>
        <v>0</v>
      </c>
      <c r="P23" s="74">
        <f t="shared" si="5"/>
        <v>50</v>
      </c>
      <c r="Q23" s="195">
        <f t="shared" si="5"/>
        <v>0</v>
      </c>
      <c r="R23" s="76">
        <f t="shared" si="5"/>
        <v>0</v>
      </c>
      <c r="S23" s="74">
        <f t="shared" si="5"/>
        <v>0</v>
      </c>
      <c r="T23" s="195">
        <f t="shared" si="5"/>
        <v>0</v>
      </c>
      <c r="U23" s="75">
        <f t="shared" si="5"/>
        <v>0</v>
      </c>
      <c r="V23" s="74">
        <f t="shared" si="5"/>
        <v>0</v>
      </c>
      <c r="W23" s="195">
        <f t="shared" si="5"/>
        <v>0</v>
      </c>
      <c r="X23" s="75">
        <f t="shared" si="5"/>
        <v>0</v>
      </c>
      <c r="Y23" s="74">
        <f t="shared" si="5"/>
        <v>0</v>
      </c>
      <c r="Z23" s="77">
        <f t="shared" si="5"/>
        <v>0</v>
      </c>
      <c r="AA23" s="92"/>
    </row>
    <row r="24" spans="1:42" s="30" customFormat="1" ht="7.5" customHeight="1" thickBot="1" x14ac:dyDescent="0.3">
      <c r="A24" s="47"/>
      <c r="B24" s="47"/>
      <c r="C24" s="47"/>
      <c r="D24" s="53"/>
      <c r="E24" s="53"/>
      <c r="F24" s="53"/>
      <c r="G24" s="53"/>
      <c r="H24" s="53"/>
      <c r="I24" s="61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62"/>
      <c r="X24" s="62"/>
      <c r="Y24" s="62"/>
      <c r="Z24" s="62"/>
    </row>
    <row r="25" spans="1:42" s="3" customFormat="1" ht="15.95" customHeight="1" x14ac:dyDescent="0.25">
      <c r="A25" s="47"/>
      <c r="B25" s="47"/>
      <c r="C25" s="47"/>
      <c r="D25" s="24" t="s">
        <v>23</v>
      </c>
      <c r="E25" s="55"/>
      <c r="F25" s="55"/>
      <c r="G25" s="55"/>
      <c r="H25" s="55"/>
      <c r="I25" s="9" t="s">
        <v>15</v>
      </c>
      <c r="J25" s="60" t="s">
        <v>42</v>
      </c>
      <c r="K25" s="16" t="s">
        <v>24</v>
      </c>
      <c r="L25" s="16"/>
      <c r="M25" s="16" t="s">
        <v>212</v>
      </c>
      <c r="N25" s="60"/>
      <c r="O25" s="18"/>
      <c r="P25" s="18"/>
      <c r="Q25" s="18"/>
      <c r="R25" s="18"/>
      <c r="S25" s="18"/>
      <c r="T25" s="18"/>
      <c r="U25" s="18"/>
      <c r="V25" s="18"/>
      <c r="W25" s="208"/>
      <c r="X25" s="202"/>
      <c r="Y25" s="209"/>
      <c r="Z25" s="183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</row>
    <row r="26" spans="1:42" s="3" customFormat="1" ht="15.95" customHeight="1" x14ac:dyDescent="0.25">
      <c r="A26" s="210"/>
      <c r="B26" s="210"/>
      <c r="C26" s="210"/>
      <c r="D26" s="12"/>
      <c r="E26" s="56"/>
      <c r="F26" s="56"/>
      <c r="G26" s="56"/>
      <c r="H26" s="56"/>
      <c r="I26" s="11" t="s">
        <v>16</v>
      </c>
      <c r="J26" s="19" t="s">
        <v>42</v>
      </c>
      <c r="K26" s="17" t="s">
        <v>25</v>
      </c>
      <c r="L26" s="17"/>
      <c r="M26" s="17" t="s">
        <v>211</v>
      </c>
      <c r="N26" s="19"/>
      <c r="O26" s="20"/>
      <c r="P26" s="20"/>
      <c r="Q26" s="20"/>
      <c r="R26" s="20"/>
      <c r="S26" s="20"/>
      <c r="T26" s="20"/>
      <c r="U26" s="20"/>
      <c r="V26" s="20"/>
      <c r="W26" s="211"/>
      <c r="X26" s="209"/>
      <c r="Y26" s="209"/>
      <c r="Z26" s="183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</row>
    <row r="27" spans="1:42" s="2" customFormat="1" ht="15.95" customHeight="1" x14ac:dyDescent="0.25">
      <c r="A27" s="44"/>
      <c r="B27" s="45"/>
      <c r="C27" s="46"/>
      <c r="D27" s="57"/>
      <c r="E27" s="38"/>
      <c r="F27" s="38"/>
      <c r="G27" s="38"/>
      <c r="H27" s="38"/>
      <c r="I27" s="11" t="s">
        <v>17</v>
      </c>
      <c r="J27" s="19" t="s">
        <v>42</v>
      </c>
      <c r="K27" s="20" t="s">
        <v>214</v>
      </c>
      <c r="L27" s="17"/>
      <c r="M27" s="19"/>
      <c r="N27" s="19"/>
      <c r="O27" s="20"/>
      <c r="P27" s="56"/>
      <c r="Q27" s="56"/>
      <c r="R27" s="56"/>
      <c r="S27" s="56"/>
      <c r="T27" s="56"/>
      <c r="U27" s="56"/>
      <c r="V27" s="56"/>
      <c r="W27" s="58"/>
      <c r="X27" s="8"/>
      <c r="Z27" s="183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</row>
    <row r="28" spans="1:42" s="2" customFormat="1" ht="15.95" customHeight="1" thickBot="1" x14ac:dyDescent="0.3">
      <c r="A28" s="3"/>
      <c r="B28" s="45"/>
      <c r="C28" s="46"/>
      <c r="D28" s="59"/>
      <c r="E28" s="31"/>
      <c r="F28" s="31"/>
      <c r="G28" s="31"/>
      <c r="H28" s="31"/>
      <c r="I28" s="10" t="s">
        <v>18</v>
      </c>
      <c r="J28" s="21" t="s">
        <v>42</v>
      </c>
      <c r="K28" s="22" t="s">
        <v>213</v>
      </c>
      <c r="L28" s="23"/>
      <c r="M28" s="21"/>
      <c r="N28" s="21"/>
      <c r="O28" s="22"/>
      <c r="P28" s="25"/>
      <c r="Q28" s="25"/>
      <c r="R28" s="25"/>
      <c r="S28" s="25"/>
      <c r="T28" s="25"/>
      <c r="U28" s="25"/>
      <c r="V28" s="25"/>
      <c r="W28" s="13"/>
      <c r="Z28" s="183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</row>
  </sheetData>
  <mergeCells count="50">
    <mergeCell ref="D13:H13"/>
    <mergeCell ref="T5:V5"/>
    <mergeCell ref="W5:Y5"/>
    <mergeCell ref="Q4:Y4"/>
    <mergeCell ref="L5:L6"/>
    <mergeCell ref="Q5:S5"/>
    <mergeCell ref="E4:E6"/>
    <mergeCell ref="F4:F6"/>
    <mergeCell ref="G4:H4"/>
    <mergeCell ref="G5:G6"/>
    <mergeCell ref="Z4:Z6"/>
    <mergeCell ref="I4:I6"/>
    <mergeCell ref="D4:D6"/>
    <mergeCell ref="J5:J6"/>
    <mergeCell ref="H5:H6"/>
    <mergeCell ref="M4:P4"/>
    <mergeCell ref="M5:M6"/>
    <mergeCell ref="N5:N6"/>
    <mergeCell ref="O5:O6"/>
    <mergeCell ref="P5:P6"/>
    <mergeCell ref="A3:C4"/>
    <mergeCell ref="A5:A6"/>
    <mergeCell ref="B5:B6"/>
    <mergeCell ref="C5:C6"/>
    <mergeCell ref="K5:K6"/>
    <mergeCell ref="A17:C18"/>
    <mergeCell ref="D18:D20"/>
    <mergeCell ref="E18:E20"/>
    <mergeCell ref="F18:F20"/>
    <mergeCell ref="Q18:Y18"/>
    <mergeCell ref="N19:N20"/>
    <mergeCell ref="O19:O20"/>
    <mergeCell ref="P19:P20"/>
    <mergeCell ref="Q19:S19"/>
    <mergeCell ref="D23:H23"/>
    <mergeCell ref="Z18:Z20"/>
    <mergeCell ref="A19:A20"/>
    <mergeCell ref="B19:B20"/>
    <mergeCell ref="C19:C20"/>
    <mergeCell ref="G19:G20"/>
    <mergeCell ref="H19:H20"/>
    <mergeCell ref="J19:J20"/>
    <mergeCell ref="K19:K20"/>
    <mergeCell ref="L19:L20"/>
    <mergeCell ref="T19:V19"/>
    <mergeCell ref="W19:Y19"/>
    <mergeCell ref="M19:M20"/>
    <mergeCell ref="G18:H18"/>
    <mergeCell ref="I18:I20"/>
    <mergeCell ref="M18:P18"/>
  </mergeCells>
  <phoneticPr fontId="0" type="noConversion"/>
  <pageMargins left="0.27559055118110237" right="0.19685039370078741" top="0.98425196850393704" bottom="0.19685039370078741" header="0.78740157480314965" footer="0.19685039370078741"/>
  <pageSetup paperSize="9" scale="54" orientation="landscape" r:id="rId1"/>
  <headerFooter alignWithMargins="0">
    <oddHeader>&amp;C&amp;"Arial,Tučné"&amp;24Požadavky na kapitálový rozpočet statutárního města Ostravy pro rok  2017 a kapitálový výhled na &amp;28léta  2018 - 2020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34"/>
  <sheetViews>
    <sheetView topLeftCell="B10" zoomScale="75" zoomScaleNormal="75" workbookViewId="0">
      <selection activeCell="B17" sqref="A17:XFD17"/>
    </sheetView>
  </sheetViews>
  <sheetFormatPr defaultRowHeight="12.75" x14ac:dyDescent="0.2"/>
  <cols>
    <col min="1" max="3" width="6.7109375" customWidth="1"/>
    <col min="4" max="4" width="46.7109375" customWidth="1"/>
    <col min="5" max="6" width="4.28515625" customWidth="1"/>
    <col min="7" max="8" width="4.85546875" customWidth="1"/>
    <col min="9" max="9" width="13.5703125" customWidth="1"/>
    <col min="10" max="26" width="10.7109375" customWidth="1"/>
    <col min="27" max="98" width="9.140625" style="122"/>
  </cols>
  <sheetData>
    <row r="1" spans="1:98" ht="17.25" customHeight="1" x14ac:dyDescent="0.25">
      <c r="Z1" s="65" t="s">
        <v>124</v>
      </c>
    </row>
    <row r="2" spans="1:98" ht="24.75" customHeight="1" x14ac:dyDescent="0.25">
      <c r="A2" s="5"/>
      <c r="D2" s="63" t="s">
        <v>44</v>
      </c>
      <c r="E2" s="64" t="s">
        <v>63</v>
      </c>
      <c r="F2" s="65"/>
      <c r="G2" s="65"/>
      <c r="H2" s="65"/>
      <c r="I2" s="65"/>
      <c r="J2" s="65"/>
      <c r="K2" s="65"/>
      <c r="L2" s="65"/>
      <c r="M2" s="14"/>
      <c r="N2" s="14"/>
      <c r="O2" s="14"/>
      <c r="P2" s="1"/>
      <c r="Z2" s="4" t="s">
        <v>26</v>
      </c>
    </row>
    <row r="3" spans="1:98" ht="15" customHeight="1" thickBot="1" x14ac:dyDescent="0.25">
      <c r="A3" s="692" t="s">
        <v>118</v>
      </c>
      <c r="B3" s="693"/>
      <c r="C3" s="694"/>
      <c r="I3" s="6" t="s">
        <v>2</v>
      </c>
      <c r="J3" s="6" t="s">
        <v>3</v>
      </c>
      <c r="K3" s="6" t="s">
        <v>4</v>
      </c>
      <c r="L3" s="6" t="s">
        <v>5</v>
      </c>
      <c r="M3" s="6" t="s">
        <v>6</v>
      </c>
      <c r="N3" s="6" t="s">
        <v>7</v>
      </c>
      <c r="O3" s="7" t="s">
        <v>208</v>
      </c>
      <c r="P3" s="7" t="s">
        <v>8</v>
      </c>
      <c r="Q3" s="7" t="s">
        <v>9</v>
      </c>
      <c r="R3" s="7" t="s">
        <v>10</v>
      </c>
      <c r="S3" s="7" t="s">
        <v>209</v>
      </c>
      <c r="T3" s="7" t="s">
        <v>11</v>
      </c>
      <c r="U3" s="7" t="s">
        <v>14</v>
      </c>
      <c r="V3" s="7" t="s">
        <v>19</v>
      </c>
      <c r="W3" s="7" t="s">
        <v>210</v>
      </c>
      <c r="X3" s="6" t="s">
        <v>30</v>
      </c>
      <c r="Y3" s="6" t="s">
        <v>31</v>
      </c>
      <c r="Z3" s="6" t="s">
        <v>32</v>
      </c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</row>
    <row r="4" spans="1:98" ht="15.75" customHeight="1" thickBot="1" x14ac:dyDescent="0.25">
      <c r="A4" s="695"/>
      <c r="B4" s="696"/>
      <c r="C4" s="697"/>
      <c r="D4" s="711" t="s">
        <v>0</v>
      </c>
      <c r="E4" s="729" t="s">
        <v>34</v>
      </c>
      <c r="F4" s="732" t="s">
        <v>35</v>
      </c>
      <c r="G4" s="735" t="s">
        <v>36</v>
      </c>
      <c r="H4" s="736"/>
      <c r="I4" s="708" t="s">
        <v>27</v>
      </c>
      <c r="J4" s="27" t="s">
        <v>33</v>
      </c>
      <c r="K4" s="27" t="s">
        <v>13</v>
      </c>
      <c r="L4" s="390" t="s">
        <v>12</v>
      </c>
      <c r="M4" s="716" t="s">
        <v>128</v>
      </c>
      <c r="N4" s="717"/>
      <c r="O4" s="717"/>
      <c r="P4" s="718"/>
      <c r="Q4" s="678" t="s">
        <v>136</v>
      </c>
      <c r="R4" s="679"/>
      <c r="S4" s="679"/>
      <c r="T4" s="679"/>
      <c r="U4" s="679"/>
      <c r="V4" s="679"/>
      <c r="W4" s="679"/>
      <c r="X4" s="679"/>
      <c r="Y4" s="679"/>
      <c r="Z4" s="668" t="s">
        <v>135</v>
      </c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</row>
    <row r="5" spans="1:98" ht="15.75" customHeight="1" x14ac:dyDescent="0.2">
      <c r="A5" s="698" t="s">
        <v>39</v>
      </c>
      <c r="B5" s="700" t="s">
        <v>40</v>
      </c>
      <c r="C5" s="702" t="s">
        <v>41</v>
      </c>
      <c r="D5" s="712"/>
      <c r="E5" s="730"/>
      <c r="F5" s="733"/>
      <c r="G5" s="737" t="s">
        <v>37</v>
      </c>
      <c r="H5" s="714" t="s">
        <v>38</v>
      </c>
      <c r="I5" s="709"/>
      <c r="J5" s="704" t="s">
        <v>132</v>
      </c>
      <c r="K5" s="704" t="s">
        <v>133</v>
      </c>
      <c r="L5" s="727" t="s">
        <v>134</v>
      </c>
      <c r="M5" s="719" t="s">
        <v>129</v>
      </c>
      <c r="N5" s="721" t="s">
        <v>43</v>
      </c>
      <c r="O5" s="683" t="s">
        <v>21</v>
      </c>
      <c r="P5" s="685" t="s">
        <v>22</v>
      </c>
      <c r="Q5" s="675" t="s">
        <v>117</v>
      </c>
      <c r="R5" s="676"/>
      <c r="S5" s="680"/>
      <c r="T5" s="675" t="s">
        <v>121</v>
      </c>
      <c r="U5" s="676"/>
      <c r="V5" s="677"/>
      <c r="W5" s="676" t="s">
        <v>130</v>
      </c>
      <c r="X5" s="676"/>
      <c r="Y5" s="726"/>
      <c r="Z5" s="706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</row>
    <row r="6" spans="1:98" ht="39" customHeight="1" thickBot="1" x14ac:dyDescent="0.25">
      <c r="A6" s="699"/>
      <c r="B6" s="701"/>
      <c r="C6" s="703"/>
      <c r="D6" s="713"/>
      <c r="E6" s="730"/>
      <c r="F6" s="733"/>
      <c r="G6" s="744"/>
      <c r="H6" s="743"/>
      <c r="I6" s="710"/>
      <c r="J6" s="705"/>
      <c r="K6" s="705"/>
      <c r="L6" s="728"/>
      <c r="M6" s="720"/>
      <c r="N6" s="722"/>
      <c r="O6" s="684"/>
      <c r="P6" s="686"/>
      <c r="Q6" s="194" t="s">
        <v>20</v>
      </c>
      <c r="R6" s="26" t="s">
        <v>28</v>
      </c>
      <c r="S6" s="15" t="s">
        <v>29</v>
      </c>
      <c r="T6" s="197" t="s">
        <v>20</v>
      </c>
      <c r="U6" s="26" t="s">
        <v>28</v>
      </c>
      <c r="V6" s="15" t="s">
        <v>29</v>
      </c>
      <c r="W6" s="197" t="s">
        <v>20</v>
      </c>
      <c r="X6" s="26" t="s">
        <v>28</v>
      </c>
      <c r="Y6" s="15" t="s">
        <v>29</v>
      </c>
      <c r="Z6" s="707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</row>
    <row r="7" spans="1:98" s="28" customFormat="1" ht="30.6" customHeight="1" x14ac:dyDescent="0.25">
      <c r="A7" s="48"/>
      <c r="B7" s="49"/>
      <c r="C7" s="50"/>
      <c r="D7" s="399" t="s">
        <v>226</v>
      </c>
      <c r="E7" s="32" t="s">
        <v>234</v>
      </c>
      <c r="F7" s="33" t="s">
        <v>234</v>
      </c>
      <c r="G7" s="33">
        <v>2016</v>
      </c>
      <c r="H7" s="34">
        <v>2017</v>
      </c>
      <c r="I7" s="81">
        <f t="shared" ref="I7:I14" si="0">J7+K7+L7+SUM(Q7:Z7)</f>
        <v>3961</v>
      </c>
      <c r="J7" s="80">
        <v>0</v>
      </c>
      <c r="K7" s="143">
        <v>120</v>
      </c>
      <c r="L7" s="374">
        <v>3841</v>
      </c>
      <c r="M7" s="376">
        <v>0</v>
      </c>
      <c r="N7" s="437">
        <f>L7-O7</f>
        <v>1070</v>
      </c>
      <c r="O7" s="438">
        <v>2771</v>
      </c>
      <c r="P7" s="143">
        <v>0</v>
      </c>
      <c r="Q7" s="268">
        <v>0</v>
      </c>
      <c r="R7" s="113">
        <v>0</v>
      </c>
      <c r="S7" s="143">
        <v>0</v>
      </c>
      <c r="T7" s="268">
        <v>0</v>
      </c>
      <c r="U7" s="113">
        <v>0</v>
      </c>
      <c r="V7" s="143">
        <v>0</v>
      </c>
      <c r="W7" s="268">
        <v>0</v>
      </c>
      <c r="X7" s="113">
        <v>0</v>
      </c>
      <c r="Y7" s="143">
        <v>0</v>
      </c>
      <c r="Z7" s="81">
        <v>0</v>
      </c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</row>
    <row r="8" spans="1:98" s="29" customFormat="1" ht="30.6" customHeight="1" x14ac:dyDescent="0.25">
      <c r="A8" s="40"/>
      <c r="B8" s="41"/>
      <c r="C8" s="51"/>
      <c r="D8" s="399" t="s">
        <v>227</v>
      </c>
      <c r="E8" s="35" t="s">
        <v>234</v>
      </c>
      <c r="F8" s="36" t="s">
        <v>234</v>
      </c>
      <c r="G8" s="36">
        <v>2016</v>
      </c>
      <c r="H8" s="37">
        <v>2018</v>
      </c>
      <c r="I8" s="88">
        <v>10152</v>
      </c>
      <c r="J8" s="87">
        <v>0</v>
      </c>
      <c r="K8" s="112">
        <v>252</v>
      </c>
      <c r="L8" s="375">
        <v>4679</v>
      </c>
      <c r="M8" s="378">
        <v>0</v>
      </c>
      <c r="N8" s="444">
        <v>263</v>
      </c>
      <c r="O8" s="439">
        <v>3762</v>
      </c>
      <c r="P8" s="112">
        <v>654</v>
      </c>
      <c r="Q8" s="440">
        <v>959</v>
      </c>
      <c r="R8" s="439">
        <v>4153</v>
      </c>
      <c r="S8" s="112">
        <v>109</v>
      </c>
      <c r="T8" s="269">
        <v>0</v>
      </c>
      <c r="U8" s="89">
        <v>0</v>
      </c>
      <c r="V8" s="112">
        <v>0</v>
      </c>
      <c r="W8" s="269">
        <v>0</v>
      </c>
      <c r="X8" s="89">
        <v>0</v>
      </c>
      <c r="Y8" s="112">
        <v>0</v>
      </c>
      <c r="Z8" s="88">
        <v>0</v>
      </c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</row>
    <row r="9" spans="1:98" s="29" customFormat="1" ht="30.6" customHeight="1" x14ac:dyDescent="0.25">
      <c r="A9" s="40"/>
      <c r="B9" s="41"/>
      <c r="C9" s="51"/>
      <c r="D9" s="398" t="s">
        <v>228</v>
      </c>
      <c r="E9" s="35" t="s">
        <v>234</v>
      </c>
      <c r="F9" s="36" t="s">
        <v>234</v>
      </c>
      <c r="G9" s="36">
        <v>2017</v>
      </c>
      <c r="H9" s="37">
        <v>2018</v>
      </c>
      <c r="I9" s="88">
        <f>J9+K9+L9+SUM(Q9:Z9)</f>
        <v>36790</v>
      </c>
      <c r="J9" s="87">
        <v>0</v>
      </c>
      <c r="K9" s="112">
        <v>0</v>
      </c>
      <c r="L9" s="441">
        <f>M9+N9+O9+P9</f>
        <v>6790</v>
      </c>
      <c r="M9" s="442">
        <v>0</v>
      </c>
      <c r="N9" s="379">
        <v>4500</v>
      </c>
      <c r="O9" s="89">
        <v>0</v>
      </c>
      <c r="P9" s="112">
        <v>2290</v>
      </c>
      <c r="Q9" s="269">
        <v>0</v>
      </c>
      <c r="R9" s="89">
        <v>27000</v>
      </c>
      <c r="S9" s="112">
        <v>3000</v>
      </c>
      <c r="T9" s="269">
        <v>0</v>
      </c>
      <c r="U9" s="89">
        <v>0</v>
      </c>
      <c r="V9" s="112">
        <v>0</v>
      </c>
      <c r="W9" s="269">
        <v>0</v>
      </c>
      <c r="X9" s="89">
        <v>0</v>
      </c>
      <c r="Y9" s="112">
        <v>0</v>
      </c>
      <c r="Z9" s="88">
        <v>0</v>
      </c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</row>
    <row r="10" spans="1:98" s="29" customFormat="1" ht="30.6" customHeight="1" x14ac:dyDescent="0.25">
      <c r="A10" s="40"/>
      <c r="B10" s="41"/>
      <c r="C10" s="51"/>
      <c r="D10" s="326" t="s">
        <v>229</v>
      </c>
      <c r="E10" s="35" t="s">
        <v>234</v>
      </c>
      <c r="F10" s="36" t="s">
        <v>234</v>
      </c>
      <c r="G10" s="36">
        <v>2016</v>
      </c>
      <c r="H10" s="37">
        <v>2018</v>
      </c>
      <c r="I10" s="88">
        <v>10330</v>
      </c>
      <c r="J10" s="87">
        <v>0</v>
      </c>
      <c r="K10" s="112">
        <v>330</v>
      </c>
      <c r="L10" s="443">
        <v>5000</v>
      </c>
      <c r="M10" s="442">
        <v>0</v>
      </c>
      <c r="N10" s="444">
        <v>3000</v>
      </c>
      <c r="O10" s="439">
        <v>1500</v>
      </c>
      <c r="P10" s="112">
        <v>500</v>
      </c>
      <c r="Q10" s="440">
        <v>3000</v>
      </c>
      <c r="R10" s="439">
        <v>1500</v>
      </c>
      <c r="S10" s="112">
        <v>500</v>
      </c>
      <c r="T10" s="269">
        <v>0</v>
      </c>
      <c r="U10" s="89">
        <v>0</v>
      </c>
      <c r="V10" s="112">
        <v>0</v>
      </c>
      <c r="W10" s="269">
        <v>0</v>
      </c>
      <c r="X10" s="89">
        <v>0</v>
      </c>
      <c r="Y10" s="112">
        <v>0</v>
      </c>
      <c r="Z10" s="88">
        <v>0</v>
      </c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</row>
    <row r="11" spans="1:98" s="29" customFormat="1" ht="25.9" customHeight="1" x14ac:dyDescent="0.25">
      <c r="A11" s="40"/>
      <c r="B11" s="41"/>
      <c r="C11" s="51"/>
      <c r="D11" s="110" t="s">
        <v>230</v>
      </c>
      <c r="E11" s="35" t="s">
        <v>234</v>
      </c>
      <c r="F11" s="36" t="s">
        <v>234</v>
      </c>
      <c r="G11" s="36">
        <v>2017</v>
      </c>
      <c r="H11" s="37">
        <v>2017</v>
      </c>
      <c r="I11" s="88">
        <f t="shared" si="0"/>
        <v>2500</v>
      </c>
      <c r="J11" s="87">
        <v>0</v>
      </c>
      <c r="K11" s="112">
        <v>0</v>
      </c>
      <c r="L11" s="441">
        <f t="shared" ref="L11:L14" si="1">M11+N11+O11+P11</f>
        <v>2500</v>
      </c>
      <c r="M11" s="442">
        <v>0</v>
      </c>
      <c r="N11" s="379">
        <v>2250</v>
      </c>
      <c r="O11" s="89">
        <v>0</v>
      </c>
      <c r="P11" s="112">
        <v>250</v>
      </c>
      <c r="Q11" s="269">
        <v>0</v>
      </c>
      <c r="R11" s="89">
        <v>0</v>
      </c>
      <c r="S11" s="112">
        <v>0</v>
      </c>
      <c r="T11" s="269">
        <v>0</v>
      </c>
      <c r="U11" s="89">
        <v>0</v>
      </c>
      <c r="V11" s="112">
        <v>0</v>
      </c>
      <c r="W11" s="269">
        <v>0</v>
      </c>
      <c r="X11" s="89">
        <v>0</v>
      </c>
      <c r="Y11" s="112">
        <v>0</v>
      </c>
      <c r="Z11" s="88">
        <v>0</v>
      </c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</row>
    <row r="12" spans="1:98" s="29" customFormat="1" ht="25.9" customHeight="1" x14ac:dyDescent="0.25">
      <c r="A12" s="40"/>
      <c r="B12" s="41"/>
      <c r="C12" s="51"/>
      <c r="D12" s="110" t="s">
        <v>231</v>
      </c>
      <c r="E12" s="35" t="s">
        <v>234</v>
      </c>
      <c r="F12" s="36" t="s">
        <v>234</v>
      </c>
      <c r="G12" s="36">
        <v>2017</v>
      </c>
      <c r="H12" s="37">
        <v>2017</v>
      </c>
      <c r="I12" s="88">
        <f t="shared" si="0"/>
        <v>1500</v>
      </c>
      <c r="J12" s="142">
        <v>0</v>
      </c>
      <c r="K12" s="79">
        <v>0</v>
      </c>
      <c r="L12" s="441">
        <f t="shared" si="1"/>
        <v>1500</v>
      </c>
      <c r="M12" s="442">
        <v>0</v>
      </c>
      <c r="N12" s="379">
        <v>1350</v>
      </c>
      <c r="O12" s="89">
        <v>0</v>
      </c>
      <c r="P12" s="112">
        <v>150</v>
      </c>
      <c r="Q12" s="269">
        <v>0</v>
      </c>
      <c r="R12" s="89">
        <v>0</v>
      </c>
      <c r="S12" s="112">
        <v>0</v>
      </c>
      <c r="T12" s="269">
        <v>0</v>
      </c>
      <c r="U12" s="89">
        <v>0</v>
      </c>
      <c r="V12" s="112">
        <v>0</v>
      </c>
      <c r="W12" s="269">
        <v>0</v>
      </c>
      <c r="X12" s="89">
        <v>0</v>
      </c>
      <c r="Y12" s="112">
        <v>0</v>
      </c>
      <c r="Z12" s="88">
        <v>0</v>
      </c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</row>
    <row r="13" spans="1:98" s="29" customFormat="1" ht="25.9" customHeight="1" x14ac:dyDescent="0.25">
      <c r="A13" s="40"/>
      <c r="B13" s="41"/>
      <c r="C13" s="51"/>
      <c r="D13" s="118" t="s">
        <v>232</v>
      </c>
      <c r="E13" s="35" t="s">
        <v>234</v>
      </c>
      <c r="F13" s="36" t="s">
        <v>234</v>
      </c>
      <c r="G13" s="36">
        <v>2017</v>
      </c>
      <c r="H13" s="37">
        <v>2017</v>
      </c>
      <c r="I13" s="83">
        <f>J13+K13+L13+SUM(Q13:Z13)</f>
        <v>10000</v>
      </c>
      <c r="J13" s="142">
        <v>0</v>
      </c>
      <c r="K13" s="79">
        <v>0</v>
      </c>
      <c r="L13" s="441">
        <v>10000</v>
      </c>
      <c r="M13" s="442">
        <v>0</v>
      </c>
      <c r="N13" s="444">
        <v>2000</v>
      </c>
      <c r="O13" s="439">
        <v>6000</v>
      </c>
      <c r="P13" s="112">
        <v>2000</v>
      </c>
      <c r="Q13" s="269">
        <v>0</v>
      </c>
      <c r="R13" s="89">
        <v>0</v>
      </c>
      <c r="S13" s="112">
        <v>0</v>
      </c>
      <c r="T13" s="269">
        <v>0</v>
      </c>
      <c r="U13" s="89">
        <v>0</v>
      </c>
      <c r="V13" s="112">
        <v>0</v>
      </c>
      <c r="W13" s="269">
        <v>0</v>
      </c>
      <c r="X13" s="89">
        <v>0</v>
      </c>
      <c r="Y13" s="112">
        <v>0</v>
      </c>
      <c r="Z13" s="88">
        <v>0</v>
      </c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</row>
    <row r="14" spans="1:98" s="29" customFormat="1" ht="25.9" customHeight="1" thickBot="1" x14ac:dyDescent="0.3">
      <c r="A14" s="40"/>
      <c r="B14" s="41"/>
      <c r="C14" s="51"/>
      <c r="D14" s="445" t="s">
        <v>233</v>
      </c>
      <c r="E14" s="182" t="s">
        <v>234</v>
      </c>
      <c r="F14" s="174" t="s">
        <v>234</v>
      </c>
      <c r="G14" s="174">
        <v>2017</v>
      </c>
      <c r="H14" s="175">
        <v>2017</v>
      </c>
      <c r="I14" s="88">
        <f t="shared" si="0"/>
        <v>4500</v>
      </c>
      <c r="J14" s="85">
        <v>0</v>
      </c>
      <c r="K14" s="177">
        <v>0</v>
      </c>
      <c r="L14" s="443">
        <f t="shared" si="1"/>
        <v>4500</v>
      </c>
      <c r="M14" s="442">
        <v>0</v>
      </c>
      <c r="N14" s="379">
        <v>4050</v>
      </c>
      <c r="O14" s="89">
        <v>0</v>
      </c>
      <c r="P14" s="112">
        <v>450</v>
      </c>
      <c r="Q14" s="269">
        <v>0</v>
      </c>
      <c r="R14" s="89">
        <v>0</v>
      </c>
      <c r="S14" s="112">
        <v>0</v>
      </c>
      <c r="T14" s="269">
        <v>0</v>
      </c>
      <c r="U14" s="89">
        <v>0</v>
      </c>
      <c r="V14" s="112">
        <v>0</v>
      </c>
      <c r="W14" s="269">
        <v>0</v>
      </c>
      <c r="X14" s="89">
        <v>0</v>
      </c>
      <c r="Y14" s="112">
        <v>0</v>
      </c>
      <c r="Z14" s="88">
        <v>0</v>
      </c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</row>
    <row r="15" spans="1:98" s="30" customFormat="1" ht="23.1" customHeight="1" thickBot="1" x14ac:dyDescent="0.3">
      <c r="A15" s="42"/>
      <c r="B15" s="43"/>
      <c r="C15" s="52"/>
      <c r="D15" s="740" t="s">
        <v>1</v>
      </c>
      <c r="E15" s="724"/>
      <c r="F15" s="724"/>
      <c r="G15" s="724"/>
      <c r="H15" s="725"/>
      <c r="I15" s="72">
        <f t="shared" ref="I15:Z15" si="2">SUM(I7:I14)</f>
        <v>79733</v>
      </c>
      <c r="J15" s="73">
        <f t="shared" si="2"/>
        <v>0</v>
      </c>
      <c r="K15" s="74">
        <f t="shared" si="2"/>
        <v>702</v>
      </c>
      <c r="L15" s="387">
        <f t="shared" si="2"/>
        <v>38810</v>
      </c>
      <c r="M15" s="388">
        <f t="shared" si="2"/>
        <v>0</v>
      </c>
      <c r="N15" s="389">
        <f t="shared" si="2"/>
        <v>18483</v>
      </c>
      <c r="O15" s="75">
        <f t="shared" si="2"/>
        <v>14033</v>
      </c>
      <c r="P15" s="74">
        <f t="shared" si="2"/>
        <v>6294</v>
      </c>
      <c r="Q15" s="195">
        <f t="shared" si="2"/>
        <v>3959</v>
      </c>
      <c r="R15" s="76">
        <f t="shared" si="2"/>
        <v>32653</v>
      </c>
      <c r="S15" s="74">
        <f t="shared" si="2"/>
        <v>3609</v>
      </c>
      <c r="T15" s="195">
        <f t="shared" si="2"/>
        <v>0</v>
      </c>
      <c r="U15" s="75">
        <f t="shared" si="2"/>
        <v>0</v>
      </c>
      <c r="V15" s="74">
        <f t="shared" si="2"/>
        <v>0</v>
      </c>
      <c r="W15" s="195">
        <f t="shared" si="2"/>
        <v>0</v>
      </c>
      <c r="X15" s="75">
        <f t="shared" si="2"/>
        <v>0</v>
      </c>
      <c r="Y15" s="74">
        <f t="shared" si="2"/>
        <v>0</v>
      </c>
      <c r="Z15" s="77">
        <f t="shared" si="2"/>
        <v>0</v>
      </c>
      <c r="AA15" s="144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</row>
    <row r="16" spans="1:98" s="30" customFormat="1" ht="7.5" customHeight="1" x14ac:dyDescent="0.25">
      <c r="A16" s="47"/>
      <c r="B16" s="47"/>
      <c r="C16" s="47"/>
      <c r="D16" s="53"/>
      <c r="E16" s="53"/>
      <c r="F16" s="53"/>
      <c r="G16" s="53"/>
      <c r="H16" s="53"/>
      <c r="I16" s="61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62"/>
      <c r="X16" s="62"/>
      <c r="Y16" s="62"/>
      <c r="Z16" s="62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</row>
    <row r="17" spans="1:98" ht="91.15" customHeight="1" x14ac:dyDescent="0.2"/>
    <row r="18" spans="1:98" ht="24.75" customHeight="1" x14ac:dyDescent="0.25">
      <c r="A18" s="5"/>
      <c r="D18" s="63" t="s">
        <v>44</v>
      </c>
      <c r="E18" s="64" t="s">
        <v>64</v>
      </c>
      <c r="F18" s="65"/>
      <c r="G18" s="65"/>
      <c r="H18" s="65"/>
      <c r="I18" s="65"/>
      <c r="J18" s="65"/>
      <c r="K18" s="65"/>
      <c r="L18" s="65"/>
      <c r="M18" s="14"/>
      <c r="N18" s="14"/>
      <c r="O18" s="14"/>
      <c r="P18" s="1"/>
      <c r="Z18" s="4" t="s">
        <v>26</v>
      </c>
    </row>
    <row r="19" spans="1:98" ht="15" customHeight="1" thickBot="1" x14ac:dyDescent="0.25">
      <c r="A19" s="692" t="s">
        <v>118</v>
      </c>
      <c r="B19" s="693"/>
      <c r="C19" s="694"/>
      <c r="I19" s="6" t="s">
        <v>2</v>
      </c>
      <c r="J19" s="6" t="s">
        <v>3</v>
      </c>
      <c r="K19" s="6" t="s">
        <v>4</v>
      </c>
      <c r="L19" s="6" t="s">
        <v>5</v>
      </c>
      <c r="M19" s="6" t="s">
        <v>6</v>
      </c>
      <c r="N19" s="6" t="s">
        <v>7</v>
      </c>
      <c r="O19" s="7" t="s">
        <v>208</v>
      </c>
      <c r="P19" s="7" t="s">
        <v>8</v>
      </c>
      <c r="Q19" s="7" t="s">
        <v>9</v>
      </c>
      <c r="R19" s="7" t="s">
        <v>10</v>
      </c>
      <c r="S19" s="7" t="s">
        <v>209</v>
      </c>
      <c r="T19" s="7" t="s">
        <v>11</v>
      </c>
      <c r="U19" s="7" t="s">
        <v>14</v>
      </c>
      <c r="V19" s="7" t="s">
        <v>19</v>
      </c>
      <c r="W19" s="7" t="s">
        <v>210</v>
      </c>
      <c r="X19" s="6" t="s">
        <v>30</v>
      </c>
      <c r="Y19" s="6" t="s">
        <v>31</v>
      </c>
      <c r="Z19" s="6" t="s">
        <v>32</v>
      </c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</row>
    <row r="20" spans="1:98" ht="15.75" customHeight="1" thickBot="1" x14ac:dyDescent="0.25">
      <c r="A20" s="695"/>
      <c r="B20" s="696"/>
      <c r="C20" s="697"/>
      <c r="D20" s="711" t="s">
        <v>0</v>
      </c>
      <c r="E20" s="729" t="s">
        <v>34</v>
      </c>
      <c r="F20" s="732" t="s">
        <v>35</v>
      </c>
      <c r="G20" s="735" t="s">
        <v>36</v>
      </c>
      <c r="H20" s="736"/>
      <c r="I20" s="708" t="s">
        <v>27</v>
      </c>
      <c r="J20" s="27" t="s">
        <v>33</v>
      </c>
      <c r="K20" s="27" t="s">
        <v>13</v>
      </c>
      <c r="L20" s="390" t="s">
        <v>12</v>
      </c>
      <c r="M20" s="716" t="s">
        <v>128</v>
      </c>
      <c r="N20" s="717"/>
      <c r="O20" s="717"/>
      <c r="P20" s="718"/>
      <c r="Q20" s="678" t="s">
        <v>136</v>
      </c>
      <c r="R20" s="679"/>
      <c r="S20" s="679"/>
      <c r="T20" s="679"/>
      <c r="U20" s="679"/>
      <c r="V20" s="679"/>
      <c r="W20" s="679"/>
      <c r="X20" s="679"/>
      <c r="Y20" s="679"/>
      <c r="Z20" s="668" t="s">
        <v>135</v>
      </c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</row>
    <row r="21" spans="1:98" ht="15.75" customHeight="1" x14ac:dyDescent="0.2">
      <c r="A21" s="698" t="s">
        <v>39</v>
      </c>
      <c r="B21" s="700" t="s">
        <v>40</v>
      </c>
      <c r="C21" s="702" t="s">
        <v>41</v>
      </c>
      <c r="D21" s="712"/>
      <c r="E21" s="730"/>
      <c r="F21" s="733"/>
      <c r="G21" s="737" t="s">
        <v>37</v>
      </c>
      <c r="H21" s="714" t="s">
        <v>38</v>
      </c>
      <c r="I21" s="709"/>
      <c r="J21" s="704" t="s">
        <v>132</v>
      </c>
      <c r="K21" s="704" t="s">
        <v>133</v>
      </c>
      <c r="L21" s="727" t="s">
        <v>134</v>
      </c>
      <c r="M21" s="719" t="s">
        <v>129</v>
      </c>
      <c r="N21" s="721" t="s">
        <v>43</v>
      </c>
      <c r="O21" s="683" t="s">
        <v>21</v>
      </c>
      <c r="P21" s="685" t="s">
        <v>22</v>
      </c>
      <c r="Q21" s="675" t="s">
        <v>117</v>
      </c>
      <c r="R21" s="676"/>
      <c r="S21" s="680"/>
      <c r="T21" s="675" t="s">
        <v>121</v>
      </c>
      <c r="U21" s="676"/>
      <c r="V21" s="677"/>
      <c r="W21" s="676" t="s">
        <v>130</v>
      </c>
      <c r="X21" s="676"/>
      <c r="Y21" s="726"/>
      <c r="Z21" s="706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</row>
    <row r="22" spans="1:98" ht="39" customHeight="1" thickBot="1" x14ac:dyDescent="0.25">
      <c r="A22" s="699"/>
      <c r="B22" s="701"/>
      <c r="C22" s="703"/>
      <c r="D22" s="713"/>
      <c r="E22" s="731"/>
      <c r="F22" s="734"/>
      <c r="G22" s="738"/>
      <c r="H22" s="715"/>
      <c r="I22" s="710"/>
      <c r="J22" s="705"/>
      <c r="K22" s="705"/>
      <c r="L22" s="728"/>
      <c r="M22" s="720"/>
      <c r="N22" s="722"/>
      <c r="O22" s="684"/>
      <c r="P22" s="686"/>
      <c r="Q22" s="194" t="s">
        <v>20</v>
      </c>
      <c r="R22" s="26" t="s">
        <v>28</v>
      </c>
      <c r="S22" s="15" t="s">
        <v>29</v>
      </c>
      <c r="T22" s="197" t="s">
        <v>20</v>
      </c>
      <c r="U22" s="26" t="s">
        <v>28</v>
      </c>
      <c r="V22" s="15" t="s">
        <v>29</v>
      </c>
      <c r="W22" s="197" t="s">
        <v>20</v>
      </c>
      <c r="X22" s="26" t="s">
        <v>28</v>
      </c>
      <c r="Y22" s="15" t="s">
        <v>29</v>
      </c>
      <c r="Z22" s="707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</row>
    <row r="23" spans="1:98" s="28" customFormat="1" ht="26.25" customHeight="1" x14ac:dyDescent="0.25">
      <c r="A23" s="48"/>
      <c r="B23" s="49"/>
      <c r="C23" s="50"/>
      <c r="D23" s="409" t="s">
        <v>236</v>
      </c>
      <c r="E23" s="32" t="s">
        <v>235</v>
      </c>
      <c r="F23" s="33" t="s">
        <v>235</v>
      </c>
      <c r="G23" s="33">
        <v>2017</v>
      </c>
      <c r="H23" s="176">
        <v>2017</v>
      </c>
      <c r="I23" s="78">
        <v>35000</v>
      </c>
      <c r="J23" s="80">
        <v>0</v>
      </c>
      <c r="K23" s="143">
        <v>0</v>
      </c>
      <c r="L23" s="380">
        <v>35000</v>
      </c>
      <c r="M23" s="376">
        <v>0</v>
      </c>
      <c r="N23" s="377">
        <v>8000</v>
      </c>
      <c r="O23" s="113">
        <v>24000</v>
      </c>
      <c r="P23" s="143">
        <v>3000</v>
      </c>
      <c r="Q23" s="268">
        <v>0</v>
      </c>
      <c r="R23" s="113">
        <v>0</v>
      </c>
      <c r="S23" s="143">
        <v>0</v>
      </c>
      <c r="T23" s="268">
        <v>0</v>
      </c>
      <c r="U23" s="113">
        <v>0</v>
      </c>
      <c r="V23" s="143">
        <v>0</v>
      </c>
      <c r="W23" s="268">
        <v>0</v>
      </c>
      <c r="X23" s="113">
        <v>0</v>
      </c>
      <c r="Y23" s="143">
        <v>0</v>
      </c>
      <c r="Z23" s="81">
        <v>0</v>
      </c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</row>
    <row r="24" spans="1:98" s="28" customFormat="1" ht="26.25" customHeight="1" x14ac:dyDescent="0.25">
      <c r="A24" s="48"/>
      <c r="B24" s="49"/>
      <c r="C24" s="50"/>
      <c r="D24" s="409" t="s">
        <v>237</v>
      </c>
      <c r="E24" s="66" t="s">
        <v>235</v>
      </c>
      <c r="F24" s="67" t="s">
        <v>235</v>
      </c>
      <c r="G24" s="67">
        <v>2017</v>
      </c>
      <c r="H24" s="173">
        <v>2017</v>
      </c>
      <c r="I24" s="91">
        <v>2500</v>
      </c>
      <c r="J24" s="85">
        <v>0</v>
      </c>
      <c r="K24" s="177">
        <v>0</v>
      </c>
      <c r="L24" s="381">
        <v>2500</v>
      </c>
      <c r="M24" s="397">
        <v>0</v>
      </c>
      <c r="N24" s="382">
        <v>2500</v>
      </c>
      <c r="O24" s="82">
        <v>0</v>
      </c>
      <c r="P24" s="177">
        <v>0</v>
      </c>
      <c r="Q24" s="270">
        <v>0</v>
      </c>
      <c r="R24" s="82">
        <v>0</v>
      </c>
      <c r="S24" s="177">
        <v>0</v>
      </c>
      <c r="T24" s="270">
        <v>0</v>
      </c>
      <c r="U24" s="82">
        <v>0</v>
      </c>
      <c r="V24" s="177">
        <v>0</v>
      </c>
      <c r="W24" s="270">
        <v>0</v>
      </c>
      <c r="X24" s="82">
        <v>0</v>
      </c>
      <c r="Y24" s="177">
        <v>0</v>
      </c>
      <c r="Z24" s="84">
        <v>0</v>
      </c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</row>
    <row r="25" spans="1:98" s="28" customFormat="1" ht="26.25" customHeight="1" x14ac:dyDescent="0.25">
      <c r="A25" s="48"/>
      <c r="B25" s="49"/>
      <c r="C25" s="50"/>
      <c r="D25" s="409" t="s">
        <v>238</v>
      </c>
      <c r="E25" s="66" t="s">
        <v>235</v>
      </c>
      <c r="F25" s="67">
        <v>400</v>
      </c>
      <c r="G25" s="67">
        <v>2019</v>
      </c>
      <c r="H25" s="173">
        <v>2019</v>
      </c>
      <c r="I25" s="91">
        <v>10000</v>
      </c>
      <c r="J25" s="85">
        <v>0</v>
      </c>
      <c r="K25" s="177">
        <v>0</v>
      </c>
      <c r="L25" s="446">
        <v>0</v>
      </c>
      <c r="M25" s="397">
        <v>0</v>
      </c>
      <c r="N25" s="382">
        <v>0</v>
      </c>
      <c r="O25" s="82">
        <v>0</v>
      </c>
      <c r="P25" s="177">
        <v>0</v>
      </c>
      <c r="Q25" s="270">
        <v>0</v>
      </c>
      <c r="R25" s="82">
        <v>0</v>
      </c>
      <c r="S25" s="177">
        <v>0</v>
      </c>
      <c r="T25" s="270">
        <v>10000</v>
      </c>
      <c r="U25" s="82">
        <v>0</v>
      </c>
      <c r="V25" s="177">
        <v>0</v>
      </c>
      <c r="W25" s="270">
        <v>0</v>
      </c>
      <c r="X25" s="82">
        <v>0</v>
      </c>
      <c r="Y25" s="177">
        <v>0</v>
      </c>
      <c r="Z25" s="84">
        <v>0</v>
      </c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</row>
    <row r="26" spans="1:98" s="29" customFormat="1" ht="33.75" customHeight="1" x14ac:dyDescent="0.25">
      <c r="A26" s="40"/>
      <c r="B26" s="41"/>
      <c r="C26" s="51"/>
      <c r="D26" s="327" t="s">
        <v>239</v>
      </c>
      <c r="E26" s="35" t="s">
        <v>235</v>
      </c>
      <c r="F26" s="36">
        <v>400</v>
      </c>
      <c r="G26" s="36">
        <v>2019</v>
      </c>
      <c r="H26" s="172">
        <v>2019</v>
      </c>
      <c r="I26" s="86">
        <f t="shared" ref="I26" si="3">J26+K26+L26+SUM(Q26:Z26)</f>
        <v>3000</v>
      </c>
      <c r="J26" s="87">
        <v>0</v>
      </c>
      <c r="K26" s="112">
        <v>0</v>
      </c>
      <c r="L26" s="375">
        <f t="shared" ref="L26" si="4">M26+N26+O26+P26</f>
        <v>0</v>
      </c>
      <c r="M26" s="378">
        <v>0</v>
      </c>
      <c r="N26" s="379">
        <v>0</v>
      </c>
      <c r="O26" s="89">
        <v>0</v>
      </c>
      <c r="P26" s="112">
        <v>0</v>
      </c>
      <c r="Q26" s="269">
        <v>0</v>
      </c>
      <c r="R26" s="89">
        <v>0</v>
      </c>
      <c r="S26" s="112">
        <v>0</v>
      </c>
      <c r="T26" s="269">
        <v>3000</v>
      </c>
      <c r="U26" s="89">
        <v>0</v>
      </c>
      <c r="V26" s="112">
        <v>0</v>
      </c>
      <c r="W26" s="269">
        <v>0</v>
      </c>
      <c r="X26" s="89">
        <v>0</v>
      </c>
      <c r="Y26" s="112">
        <v>0</v>
      </c>
      <c r="Z26" s="88">
        <v>0</v>
      </c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</row>
    <row r="27" spans="1:98" s="28" customFormat="1" ht="33.75" customHeight="1" x14ac:dyDescent="0.25">
      <c r="A27" s="48"/>
      <c r="B27" s="49"/>
      <c r="C27" s="50"/>
      <c r="D27" s="409" t="s">
        <v>240</v>
      </c>
      <c r="E27" s="66" t="s">
        <v>235</v>
      </c>
      <c r="F27" s="67">
        <v>400</v>
      </c>
      <c r="G27" s="67">
        <v>2018</v>
      </c>
      <c r="H27" s="173">
        <v>2020</v>
      </c>
      <c r="I27" s="91">
        <v>20000</v>
      </c>
      <c r="J27" s="85">
        <v>0</v>
      </c>
      <c r="K27" s="177">
        <v>0</v>
      </c>
      <c r="L27" s="446">
        <v>0</v>
      </c>
      <c r="M27" s="397">
        <v>0</v>
      </c>
      <c r="N27" s="382">
        <v>0</v>
      </c>
      <c r="O27" s="82">
        <v>0</v>
      </c>
      <c r="P27" s="177">
        <v>0</v>
      </c>
      <c r="Q27" s="270">
        <v>3000</v>
      </c>
      <c r="R27" s="82">
        <v>0</v>
      </c>
      <c r="S27" s="177">
        <v>3000</v>
      </c>
      <c r="T27" s="270">
        <v>4000</v>
      </c>
      <c r="U27" s="82">
        <v>0</v>
      </c>
      <c r="V27" s="177">
        <v>4000</v>
      </c>
      <c r="W27" s="270">
        <v>3000</v>
      </c>
      <c r="X27" s="82">
        <v>0</v>
      </c>
      <c r="Y27" s="177">
        <v>3000</v>
      </c>
      <c r="Z27" s="84">
        <v>0</v>
      </c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</row>
    <row r="28" spans="1:98" s="29" customFormat="1" ht="26.25" customHeight="1" thickBot="1" x14ac:dyDescent="0.3">
      <c r="A28" s="40"/>
      <c r="B28" s="41"/>
      <c r="C28" s="51"/>
      <c r="D28" s="104" t="s">
        <v>241</v>
      </c>
      <c r="E28" s="35" t="s">
        <v>235</v>
      </c>
      <c r="F28" s="36" t="s">
        <v>235</v>
      </c>
      <c r="G28" s="36">
        <v>2020</v>
      </c>
      <c r="H28" s="172">
        <v>2020</v>
      </c>
      <c r="I28" s="86">
        <v>25000</v>
      </c>
      <c r="J28" s="87">
        <v>0</v>
      </c>
      <c r="K28" s="112">
        <v>0</v>
      </c>
      <c r="L28" s="375">
        <f t="shared" ref="L28" si="5">M28+N28+O28+P28</f>
        <v>0</v>
      </c>
      <c r="M28" s="378">
        <v>0</v>
      </c>
      <c r="N28" s="379">
        <v>0</v>
      </c>
      <c r="O28" s="89">
        <v>0</v>
      </c>
      <c r="P28" s="112">
        <v>0</v>
      </c>
      <c r="Q28" s="269">
        <v>0</v>
      </c>
      <c r="R28" s="89">
        <v>0</v>
      </c>
      <c r="S28" s="112">
        <v>0</v>
      </c>
      <c r="T28" s="269">
        <v>0</v>
      </c>
      <c r="U28" s="89">
        <v>0</v>
      </c>
      <c r="V28" s="112">
        <v>0</v>
      </c>
      <c r="W28" s="269">
        <v>20000</v>
      </c>
      <c r="X28" s="89">
        <v>0</v>
      </c>
      <c r="Y28" s="112">
        <v>5000</v>
      </c>
      <c r="Z28" s="88">
        <v>0</v>
      </c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</row>
    <row r="29" spans="1:98" s="30" customFormat="1" ht="23.1" customHeight="1" thickBot="1" x14ac:dyDescent="0.3">
      <c r="A29" s="42"/>
      <c r="B29" s="43"/>
      <c r="C29" s="52"/>
      <c r="D29" s="740" t="s">
        <v>1</v>
      </c>
      <c r="E29" s="741"/>
      <c r="F29" s="741"/>
      <c r="G29" s="741"/>
      <c r="H29" s="742"/>
      <c r="I29" s="72">
        <f t="shared" ref="I29:Z29" si="6">SUM(I23:I28)</f>
        <v>95500</v>
      </c>
      <c r="J29" s="73">
        <f t="shared" si="6"/>
        <v>0</v>
      </c>
      <c r="K29" s="74">
        <f t="shared" si="6"/>
        <v>0</v>
      </c>
      <c r="L29" s="387">
        <f t="shared" si="6"/>
        <v>37500</v>
      </c>
      <c r="M29" s="388">
        <f t="shared" si="6"/>
        <v>0</v>
      </c>
      <c r="N29" s="389">
        <f t="shared" si="6"/>
        <v>10500</v>
      </c>
      <c r="O29" s="75">
        <f t="shared" si="6"/>
        <v>24000</v>
      </c>
      <c r="P29" s="74">
        <f t="shared" si="6"/>
        <v>3000</v>
      </c>
      <c r="Q29" s="195">
        <f t="shared" si="6"/>
        <v>3000</v>
      </c>
      <c r="R29" s="76">
        <f t="shared" si="6"/>
        <v>0</v>
      </c>
      <c r="S29" s="74">
        <f t="shared" si="6"/>
        <v>3000</v>
      </c>
      <c r="T29" s="195">
        <f t="shared" si="6"/>
        <v>17000</v>
      </c>
      <c r="U29" s="75">
        <f t="shared" si="6"/>
        <v>0</v>
      </c>
      <c r="V29" s="74">
        <f t="shared" si="6"/>
        <v>4000</v>
      </c>
      <c r="W29" s="195">
        <f t="shared" si="6"/>
        <v>23000</v>
      </c>
      <c r="X29" s="75">
        <f t="shared" si="6"/>
        <v>0</v>
      </c>
      <c r="Y29" s="74">
        <f t="shared" si="6"/>
        <v>8000</v>
      </c>
      <c r="Z29" s="77">
        <f t="shared" si="6"/>
        <v>0</v>
      </c>
      <c r="AA29" s="144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</row>
    <row r="30" spans="1:98" s="30" customFormat="1" ht="7.5" customHeight="1" thickBot="1" x14ac:dyDescent="0.3">
      <c r="A30" s="47"/>
      <c r="B30" s="47"/>
      <c r="C30" s="47"/>
      <c r="D30" s="53"/>
      <c r="E30" s="53"/>
      <c r="F30" s="53"/>
      <c r="G30" s="53"/>
      <c r="H30" s="53"/>
      <c r="I30" s="61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62"/>
      <c r="X30" s="62"/>
      <c r="Y30" s="62"/>
      <c r="Z30" s="62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</row>
    <row r="31" spans="1:98" s="3" customFormat="1" ht="15.95" customHeight="1" x14ac:dyDescent="0.25">
      <c r="A31" s="47"/>
      <c r="B31" s="47"/>
      <c r="C31" s="47"/>
      <c r="D31" s="24" t="s">
        <v>23</v>
      </c>
      <c r="E31" s="55"/>
      <c r="F31" s="55"/>
      <c r="G31" s="55"/>
      <c r="H31" s="55"/>
      <c r="I31" s="9" t="s">
        <v>15</v>
      </c>
      <c r="J31" s="60" t="s">
        <v>42</v>
      </c>
      <c r="K31" s="16" t="s">
        <v>24</v>
      </c>
      <c r="L31" s="16"/>
      <c r="M31" s="16" t="s">
        <v>212</v>
      </c>
      <c r="N31" s="60"/>
      <c r="O31" s="18"/>
      <c r="P31" s="18"/>
      <c r="Q31" s="18"/>
      <c r="R31" s="18"/>
      <c r="S31" s="18"/>
      <c r="T31" s="18"/>
      <c r="U31" s="18"/>
      <c r="V31" s="18"/>
      <c r="W31" s="208"/>
      <c r="X31" s="202"/>
      <c r="Y31" s="209"/>
      <c r="Z31" s="183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</row>
    <row r="32" spans="1:98" s="3" customFormat="1" ht="15.95" customHeight="1" x14ac:dyDescent="0.25">
      <c r="A32" s="210"/>
      <c r="B32" s="210"/>
      <c r="C32" s="210"/>
      <c r="D32" s="12"/>
      <c r="E32" s="56"/>
      <c r="F32" s="56"/>
      <c r="G32" s="56"/>
      <c r="H32" s="56"/>
      <c r="I32" s="11" t="s">
        <v>16</v>
      </c>
      <c r="J32" s="19" t="s">
        <v>42</v>
      </c>
      <c r="K32" s="17" t="s">
        <v>25</v>
      </c>
      <c r="L32" s="17"/>
      <c r="M32" s="17" t="s">
        <v>211</v>
      </c>
      <c r="N32" s="19"/>
      <c r="O32" s="20"/>
      <c r="P32" s="20"/>
      <c r="Q32" s="20"/>
      <c r="R32" s="20"/>
      <c r="S32" s="20"/>
      <c r="T32" s="20"/>
      <c r="U32" s="20"/>
      <c r="V32" s="20"/>
      <c r="W32" s="211"/>
      <c r="X32" s="209"/>
      <c r="Y32" s="209"/>
      <c r="Z32" s="183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</row>
    <row r="33" spans="1:42" s="2" customFormat="1" ht="15.95" customHeight="1" x14ac:dyDescent="0.25">
      <c r="A33" s="44"/>
      <c r="B33" s="45"/>
      <c r="C33" s="46"/>
      <c r="D33" s="57"/>
      <c r="E33" s="38"/>
      <c r="F33" s="38"/>
      <c r="G33" s="38"/>
      <c r="H33" s="38"/>
      <c r="I33" s="11" t="s">
        <v>17</v>
      </c>
      <c r="J33" s="19" t="s">
        <v>42</v>
      </c>
      <c r="K33" s="20" t="s">
        <v>214</v>
      </c>
      <c r="L33" s="17"/>
      <c r="M33" s="19"/>
      <c r="N33" s="19"/>
      <c r="O33" s="20"/>
      <c r="P33" s="56"/>
      <c r="Q33" s="56"/>
      <c r="R33" s="56"/>
      <c r="S33" s="56"/>
      <c r="T33" s="56"/>
      <c r="U33" s="56"/>
      <c r="V33" s="56"/>
      <c r="W33" s="58"/>
      <c r="X33" s="8"/>
      <c r="Z33" s="18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</row>
    <row r="34" spans="1:42" s="2" customFormat="1" ht="15.95" customHeight="1" thickBot="1" x14ac:dyDescent="0.3">
      <c r="A34" s="3"/>
      <c r="B34" s="45"/>
      <c r="C34" s="46"/>
      <c r="D34" s="59"/>
      <c r="E34" s="31"/>
      <c r="F34" s="31"/>
      <c r="G34" s="31"/>
      <c r="H34" s="31"/>
      <c r="I34" s="10" t="s">
        <v>18</v>
      </c>
      <c r="J34" s="21" t="s">
        <v>42</v>
      </c>
      <c r="K34" s="22" t="s">
        <v>213</v>
      </c>
      <c r="L34" s="23"/>
      <c r="M34" s="21"/>
      <c r="N34" s="21"/>
      <c r="O34" s="22"/>
      <c r="P34" s="25"/>
      <c r="Q34" s="25"/>
      <c r="R34" s="25"/>
      <c r="S34" s="25"/>
      <c r="T34" s="25"/>
      <c r="U34" s="25"/>
      <c r="V34" s="25"/>
      <c r="W34" s="13"/>
      <c r="Z34" s="183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</row>
  </sheetData>
  <mergeCells count="50">
    <mergeCell ref="D15:H15"/>
    <mergeCell ref="T5:V5"/>
    <mergeCell ref="W5:Y5"/>
    <mergeCell ref="Q4:Y4"/>
    <mergeCell ref="L5:L6"/>
    <mergeCell ref="Q5:S5"/>
    <mergeCell ref="E4:E6"/>
    <mergeCell ref="F4:F6"/>
    <mergeCell ref="G4:H4"/>
    <mergeCell ref="G5:G6"/>
    <mergeCell ref="Z4:Z6"/>
    <mergeCell ref="I4:I6"/>
    <mergeCell ref="D4:D6"/>
    <mergeCell ref="J5:J6"/>
    <mergeCell ref="H5:H6"/>
    <mergeCell ref="M4:P4"/>
    <mergeCell ref="M5:M6"/>
    <mergeCell ref="N5:N6"/>
    <mergeCell ref="O5:O6"/>
    <mergeCell ref="P5:P6"/>
    <mergeCell ref="A3:C4"/>
    <mergeCell ref="A5:A6"/>
    <mergeCell ref="B5:B6"/>
    <mergeCell ref="C5:C6"/>
    <mergeCell ref="K5:K6"/>
    <mergeCell ref="A19:C20"/>
    <mergeCell ref="D20:D22"/>
    <mergeCell ref="E20:E22"/>
    <mergeCell ref="F20:F22"/>
    <mergeCell ref="Q20:Y20"/>
    <mergeCell ref="N21:N22"/>
    <mergeCell ref="O21:O22"/>
    <mergeCell ref="P21:P22"/>
    <mergeCell ref="Q21:S21"/>
    <mergeCell ref="D29:H29"/>
    <mergeCell ref="Z20:Z22"/>
    <mergeCell ref="A21:A22"/>
    <mergeCell ref="B21:B22"/>
    <mergeCell ref="C21:C22"/>
    <mergeCell ref="G21:G22"/>
    <mergeCell ref="H21:H22"/>
    <mergeCell ref="J21:J22"/>
    <mergeCell ref="K21:K22"/>
    <mergeCell ref="L21:L22"/>
    <mergeCell ref="T21:V21"/>
    <mergeCell ref="W21:Y21"/>
    <mergeCell ref="M21:M22"/>
    <mergeCell ref="G20:H20"/>
    <mergeCell ref="I20:I22"/>
    <mergeCell ref="M20:P20"/>
  </mergeCells>
  <phoneticPr fontId="0" type="noConversion"/>
  <pageMargins left="0.27559055118110237" right="0.19685039370078741" top="0.98425196850393704" bottom="0.19685039370078741" header="0.78740157480314965" footer="0.19685039370078741"/>
  <pageSetup paperSize="9" scale="54" orientation="landscape" r:id="rId1"/>
  <headerFooter alignWithMargins="0">
    <oddHeader>&amp;C&amp;"Arial,Tučné"&amp;24Požadavky na kapitálový rozpočet statutárního města Ostravy pro rok  2017 a kapitálový výhled na &amp;28léta  2018 - 2020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8"/>
  <sheetViews>
    <sheetView topLeftCell="C1" zoomScale="75" zoomScaleNormal="75" workbookViewId="0">
      <selection activeCell="D31" sqref="D31"/>
    </sheetView>
  </sheetViews>
  <sheetFormatPr defaultRowHeight="12.75" x14ac:dyDescent="0.2"/>
  <cols>
    <col min="1" max="3" width="6.7109375" customWidth="1"/>
    <col min="4" max="4" width="46.7109375" customWidth="1"/>
    <col min="5" max="6" width="4.28515625" customWidth="1"/>
    <col min="7" max="8" width="4.85546875" customWidth="1"/>
    <col min="9" max="9" width="13.5703125" customWidth="1"/>
    <col min="10" max="26" width="10.7109375" customWidth="1"/>
  </cols>
  <sheetData>
    <row r="1" spans="1:42" ht="15.75" customHeight="1" x14ac:dyDescent="0.25">
      <c r="Z1" s="65" t="s">
        <v>125</v>
      </c>
    </row>
    <row r="2" spans="1:42" ht="24.75" customHeight="1" x14ac:dyDescent="0.25">
      <c r="A2" s="5"/>
      <c r="D2" s="63" t="s">
        <v>44</v>
      </c>
      <c r="E2" s="64" t="s">
        <v>65</v>
      </c>
      <c r="F2" s="65"/>
      <c r="G2" s="65"/>
      <c r="H2" s="65"/>
      <c r="I2" s="65"/>
      <c r="J2" s="65"/>
      <c r="K2" s="65"/>
      <c r="L2" s="65"/>
      <c r="M2" s="14"/>
      <c r="N2" s="14"/>
      <c r="O2" s="14"/>
      <c r="P2" s="1"/>
      <c r="Z2" s="4" t="s">
        <v>26</v>
      </c>
    </row>
    <row r="3" spans="1:42" ht="15" customHeight="1" thickBot="1" x14ac:dyDescent="0.25">
      <c r="A3" s="692" t="s">
        <v>118</v>
      </c>
      <c r="B3" s="693"/>
      <c r="C3" s="694"/>
      <c r="I3" s="6" t="s">
        <v>2</v>
      </c>
      <c r="J3" s="6" t="s">
        <v>3</v>
      </c>
      <c r="K3" s="6" t="s">
        <v>4</v>
      </c>
      <c r="L3" s="6" t="s">
        <v>5</v>
      </c>
      <c r="M3" s="6" t="s">
        <v>6</v>
      </c>
      <c r="N3" s="6" t="s">
        <v>7</v>
      </c>
      <c r="O3" s="7" t="s">
        <v>208</v>
      </c>
      <c r="P3" s="7" t="s">
        <v>8</v>
      </c>
      <c r="Q3" s="7" t="s">
        <v>9</v>
      </c>
      <c r="R3" s="7" t="s">
        <v>10</v>
      </c>
      <c r="S3" s="7" t="s">
        <v>209</v>
      </c>
      <c r="T3" s="7" t="s">
        <v>11</v>
      </c>
      <c r="U3" s="7" t="s">
        <v>14</v>
      </c>
      <c r="V3" s="7" t="s">
        <v>19</v>
      </c>
      <c r="W3" s="7" t="s">
        <v>210</v>
      </c>
      <c r="X3" s="6" t="s">
        <v>30</v>
      </c>
      <c r="Y3" s="6" t="s">
        <v>31</v>
      </c>
      <c r="Z3" s="6" t="s">
        <v>32</v>
      </c>
    </row>
    <row r="4" spans="1:42" ht="15.75" customHeight="1" thickBot="1" x14ac:dyDescent="0.25">
      <c r="A4" s="695"/>
      <c r="B4" s="696"/>
      <c r="C4" s="697"/>
      <c r="D4" s="711" t="s">
        <v>0</v>
      </c>
      <c r="E4" s="729" t="s">
        <v>34</v>
      </c>
      <c r="F4" s="732" t="s">
        <v>35</v>
      </c>
      <c r="G4" s="735" t="s">
        <v>36</v>
      </c>
      <c r="H4" s="736"/>
      <c r="I4" s="708" t="s">
        <v>27</v>
      </c>
      <c r="J4" s="27" t="s">
        <v>33</v>
      </c>
      <c r="K4" s="27" t="s">
        <v>13</v>
      </c>
      <c r="L4" s="390" t="s">
        <v>12</v>
      </c>
      <c r="M4" s="716" t="s">
        <v>128</v>
      </c>
      <c r="N4" s="717"/>
      <c r="O4" s="717"/>
      <c r="P4" s="718"/>
      <c r="Q4" s="678" t="s">
        <v>136</v>
      </c>
      <c r="R4" s="679"/>
      <c r="S4" s="679"/>
      <c r="T4" s="679"/>
      <c r="U4" s="679"/>
      <c r="V4" s="679"/>
      <c r="W4" s="679"/>
      <c r="X4" s="679"/>
      <c r="Y4" s="679"/>
      <c r="Z4" s="668" t="s">
        <v>135</v>
      </c>
    </row>
    <row r="5" spans="1:42" ht="15.75" customHeight="1" x14ac:dyDescent="0.2">
      <c r="A5" s="698" t="s">
        <v>39</v>
      </c>
      <c r="B5" s="700" t="s">
        <v>40</v>
      </c>
      <c r="C5" s="702" t="s">
        <v>41</v>
      </c>
      <c r="D5" s="712"/>
      <c r="E5" s="730"/>
      <c r="F5" s="733"/>
      <c r="G5" s="737" t="s">
        <v>37</v>
      </c>
      <c r="H5" s="714" t="s">
        <v>38</v>
      </c>
      <c r="I5" s="709"/>
      <c r="J5" s="704" t="s">
        <v>132</v>
      </c>
      <c r="K5" s="704" t="s">
        <v>133</v>
      </c>
      <c r="L5" s="727" t="s">
        <v>134</v>
      </c>
      <c r="M5" s="719" t="s">
        <v>129</v>
      </c>
      <c r="N5" s="721" t="s">
        <v>43</v>
      </c>
      <c r="O5" s="683" t="s">
        <v>21</v>
      </c>
      <c r="P5" s="685" t="s">
        <v>22</v>
      </c>
      <c r="Q5" s="675" t="s">
        <v>117</v>
      </c>
      <c r="R5" s="676"/>
      <c r="S5" s="680"/>
      <c r="T5" s="675" t="s">
        <v>121</v>
      </c>
      <c r="U5" s="676"/>
      <c r="V5" s="677"/>
      <c r="W5" s="676" t="s">
        <v>130</v>
      </c>
      <c r="X5" s="676"/>
      <c r="Y5" s="726"/>
      <c r="Z5" s="706"/>
    </row>
    <row r="6" spans="1:42" ht="39" customHeight="1" thickBot="1" x14ac:dyDescent="0.25">
      <c r="A6" s="699"/>
      <c r="B6" s="701"/>
      <c r="C6" s="703"/>
      <c r="D6" s="713"/>
      <c r="E6" s="730"/>
      <c r="F6" s="733"/>
      <c r="G6" s="744"/>
      <c r="H6" s="743"/>
      <c r="I6" s="710"/>
      <c r="J6" s="705"/>
      <c r="K6" s="705"/>
      <c r="L6" s="728"/>
      <c r="M6" s="720"/>
      <c r="N6" s="722"/>
      <c r="O6" s="684"/>
      <c r="P6" s="686"/>
      <c r="Q6" s="194" t="s">
        <v>20</v>
      </c>
      <c r="R6" s="26" t="s">
        <v>28</v>
      </c>
      <c r="S6" s="15" t="s">
        <v>29</v>
      </c>
      <c r="T6" s="197" t="s">
        <v>20</v>
      </c>
      <c r="U6" s="26" t="s">
        <v>28</v>
      </c>
      <c r="V6" s="15" t="s">
        <v>29</v>
      </c>
      <c r="W6" s="197" t="s">
        <v>20</v>
      </c>
      <c r="X6" s="26" t="s">
        <v>28</v>
      </c>
      <c r="Y6" s="15" t="s">
        <v>29</v>
      </c>
      <c r="Z6" s="707"/>
    </row>
    <row r="7" spans="1:42" s="28" customFormat="1" ht="25.5" customHeight="1" x14ac:dyDescent="0.25">
      <c r="A7" s="48"/>
      <c r="B7" s="49"/>
      <c r="C7" s="50"/>
      <c r="D7" s="577" t="s">
        <v>552</v>
      </c>
      <c r="E7" s="32" t="s">
        <v>553</v>
      </c>
      <c r="F7" s="33" t="s">
        <v>553</v>
      </c>
      <c r="G7" s="33">
        <v>2017</v>
      </c>
      <c r="H7" s="34">
        <v>2017</v>
      </c>
      <c r="I7" s="88">
        <v>350</v>
      </c>
      <c r="J7" s="87">
        <v>0</v>
      </c>
      <c r="K7" s="112">
        <v>0</v>
      </c>
      <c r="L7" s="375">
        <v>350</v>
      </c>
      <c r="M7" s="378">
        <v>0</v>
      </c>
      <c r="N7" s="379">
        <v>350</v>
      </c>
      <c r="O7" s="89">
        <v>0</v>
      </c>
      <c r="P7" s="112">
        <v>0</v>
      </c>
      <c r="Q7" s="269">
        <v>0</v>
      </c>
      <c r="R7" s="113">
        <v>0</v>
      </c>
      <c r="S7" s="143">
        <v>0</v>
      </c>
      <c r="T7" s="268">
        <v>0</v>
      </c>
      <c r="U7" s="113">
        <v>0</v>
      </c>
      <c r="V7" s="143">
        <v>0</v>
      </c>
      <c r="W7" s="268">
        <v>0</v>
      </c>
      <c r="X7" s="113">
        <v>0</v>
      </c>
      <c r="Y7" s="143">
        <v>0</v>
      </c>
      <c r="Z7" s="81">
        <v>0</v>
      </c>
      <c r="AA7" s="92"/>
      <c r="AB7" s="92"/>
      <c r="AC7" s="92"/>
      <c r="AD7" s="92"/>
      <c r="AE7" s="92"/>
      <c r="AF7" s="92"/>
      <c r="AG7" s="92"/>
      <c r="AH7" s="92"/>
      <c r="AI7"/>
      <c r="AJ7"/>
      <c r="AK7"/>
      <c r="AL7"/>
      <c r="AM7"/>
      <c r="AN7"/>
      <c r="AO7"/>
      <c r="AP7"/>
    </row>
    <row r="8" spans="1:42" s="29" customFormat="1" ht="25.5" customHeight="1" x14ac:dyDescent="0.25">
      <c r="A8" s="40"/>
      <c r="B8" s="41"/>
      <c r="C8" s="51"/>
      <c r="D8" s="265" t="s">
        <v>554</v>
      </c>
      <c r="E8" s="35" t="s">
        <v>553</v>
      </c>
      <c r="F8" s="36" t="s">
        <v>553</v>
      </c>
      <c r="G8" s="36">
        <v>2017</v>
      </c>
      <c r="H8" s="37">
        <v>2017</v>
      </c>
      <c r="I8" s="88">
        <v>1800</v>
      </c>
      <c r="J8" s="87">
        <v>0</v>
      </c>
      <c r="K8" s="79">
        <v>0</v>
      </c>
      <c r="L8" s="375">
        <v>1800</v>
      </c>
      <c r="M8" s="378">
        <v>0</v>
      </c>
      <c r="N8" s="379">
        <v>1800</v>
      </c>
      <c r="O8" s="89">
        <v>0</v>
      </c>
      <c r="P8" s="112">
        <v>0</v>
      </c>
      <c r="Q8" s="269">
        <v>0</v>
      </c>
      <c r="R8" s="89">
        <v>0</v>
      </c>
      <c r="S8" s="112">
        <v>0</v>
      </c>
      <c r="T8" s="269">
        <v>0</v>
      </c>
      <c r="U8" s="89">
        <v>0</v>
      </c>
      <c r="V8" s="112">
        <v>0</v>
      </c>
      <c r="W8" s="269">
        <v>0</v>
      </c>
      <c r="X8" s="89">
        <v>0</v>
      </c>
      <c r="Y8" s="112">
        <v>0</v>
      </c>
      <c r="Z8" s="88">
        <v>0</v>
      </c>
      <c r="AA8" s="92"/>
      <c r="AB8" s="92"/>
      <c r="AC8" s="92"/>
      <c r="AD8" s="92"/>
      <c r="AE8" s="92"/>
      <c r="AF8" s="92"/>
      <c r="AG8" s="92"/>
      <c r="AH8" s="92"/>
      <c r="AI8"/>
      <c r="AJ8"/>
      <c r="AK8"/>
      <c r="AL8"/>
      <c r="AM8"/>
      <c r="AN8"/>
      <c r="AO8"/>
      <c r="AP8"/>
    </row>
    <row r="9" spans="1:42" s="29" customFormat="1" ht="25.5" customHeight="1" x14ac:dyDescent="0.25">
      <c r="A9" s="40"/>
      <c r="B9" s="41"/>
      <c r="C9" s="51"/>
      <c r="D9" s="198" t="s">
        <v>555</v>
      </c>
      <c r="E9" s="35" t="s">
        <v>553</v>
      </c>
      <c r="F9" s="36" t="s">
        <v>553</v>
      </c>
      <c r="G9" s="36">
        <v>2019</v>
      </c>
      <c r="H9" s="37">
        <v>2019</v>
      </c>
      <c r="I9" s="88">
        <v>28000</v>
      </c>
      <c r="J9" s="87">
        <v>0</v>
      </c>
      <c r="K9" s="79">
        <v>0</v>
      </c>
      <c r="L9" s="375">
        <v>0</v>
      </c>
      <c r="M9" s="378">
        <v>0</v>
      </c>
      <c r="N9" s="379">
        <v>0</v>
      </c>
      <c r="O9" s="89">
        <v>0</v>
      </c>
      <c r="P9" s="112">
        <v>0</v>
      </c>
      <c r="Q9" s="269">
        <v>0</v>
      </c>
      <c r="R9" s="89">
        <v>0</v>
      </c>
      <c r="S9" s="112">
        <v>0</v>
      </c>
      <c r="T9" s="269">
        <v>10000</v>
      </c>
      <c r="U9" s="89">
        <v>0</v>
      </c>
      <c r="V9" s="112">
        <v>0</v>
      </c>
      <c r="W9" s="269">
        <v>18000</v>
      </c>
      <c r="X9" s="89">
        <v>0</v>
      </c>
      <c r="Y9" s="112">
        <v>0</v>
      </c>
      <c r="Z9" s="88">
        <v>0</v>
      </c>
      <c r="AA9" s="92"/>
      <c r="AB9" s="92"/>
      <c r="AC9" s="92"/>
      <c r="AD9" s="92"/>
      <c r="AE9" s="92"/>
      <c r="AF9" s="92"/>
      <c r="AG9" s="92"/>
      <c r="AH9" s="92"/>
      <c r="AI9"/>
      <c r="AJ9"/>
      <c r="AK9"/>
      <c r="AL9"/>
      <c r="AM9"/>
      <c r="AN9"/>
      <c r="AO9"/>
      <c r="AP9"/>
    </row>
    <row r="10" spans="1:42" s="29" customFormat="1" ht="25.5" customHeight="1" x14ac:dyDescent="0.25">
      <c r="A10" s="40"/>
      <c r="B10" s="41"/>
      <c r="C10" s="51"/>
      <c r="D10" s="445" t="s">
        <v>556</v>
      </c>
      <c r="E10" s="35" t="s">
        <v>553</v>
      </c>
      <c r="F10" s="36" t="s">
        <v>553</v>
      </c>
      <c r="G10" s="36">
        <v>2017</v>
      </c>
      <c r="H10" s="37">
        <v>2017</v>
      </c>
      <c r="I10" s="88">
        <v>5500</v>
      </c>
      <c r="J10" s="87">
        <v>0</v>
      </c>
      <c r="K10" s="79">
        <v>0</v>
      </c>
      <c r="L10" s="375">
        <v>5500</v>
      </c>
      <c r="M10" s="378">
        <v>0</v>
      </c>
      <c r="N10" s="379">
        <v>5500</v>
      </c>
      <c r="O10" s="89">
        <v>0</v>
      </c>
      <c r="P10" s="112">
        <v>0</v>
      </c>
      <c r="Q10" s="269">
        <v>0</v>
      </c>
      <c r="R10" s="89">
        <v>0</v>
      </c>
      <c r="S10" s="112">
        <v>0</v>
      </c>
      <c r="T10" s="269">
        <v>0</v>
      </c>
      <c r="U10" s="89">
        <v>0</v>
      </c>
      <c r="V10" s="112">
        <v>0</v>
      </c>
      <c r="W10" s="269">
        <v>0</v>
      </c>
      <c r="X10" s="89">
        <v>0</v>
      </c>
      <c r="Y10" s="112">
        <v>0</v>
      </c>
      <c r="Z10" s="88">
        <v>0</v>
      </c>
      <c r="AA10" s="92"/>
      <c r="AB10" s="92"/>
      <c r="AC10" s="92"/>
      <c r="AD10" s="92"/>
      <c r="AE10" s="92"/>
      <c r="AF10" s="92"/>
      <c r="AG10" s="92"/>
      <c r="AH10" s="92"/>
      <c r="AI10"/>
      <c r="AJ10"/>
      <c r="AK10"/>
      <c r="AL10"/>
      <c r="AM10"/>
      <c r="AN10"/>
      <c r="AO10"/>
      <c r="AP10"/>
    </row>
    <row r="11" spans="1:42" s="29" customFormat="1" ht="25.5" customHeight="1" x14ac:dyDescent="0.25">
      <c r="A11" s="40"/>
      <c r="B11" s="41"/>
      <c r="C11" s="51"/>
      <c r="D11" s="118" t="s">
        <v>557</v>
      </c>
      <c r="E11" s="35" t="s">
        <v>553</v>
      </c>
      <c r="F11" s="36" t="s">
        <v>553</v>
      </c>
      <c r="G11" s="36">
        <v>2017</v>
      </c>
      <c r="H11" s="37">
        <v>2017</v>
      </c>
      <c r="I11" s="88">
        <v>1500</v>
      </c>
      <c r="J11" s="87">
        <v>0</v>
      </c>
      <c r="K11" s="79">
        <v>0</v>
      </c>
      <c r="L11" s="375">
        <v>1500</v>
      </c>
      <c r="M11" s="378">
        <v>0</v>
      </c>
      <c r="N11" s="379">
        <v>1500</v>
      </c>
      <c r="O11" s="89">
        <v>0</v>
      </c>
      <c r="P11" s="112">
        <v>0</v>
      </c>
      <c r="Q11" s="269">
        <v>0</v>
      </c>
      <c r="R11" s="89">
        <v>0</v>
      </c>
      <c r="S11" s="112">
        <v>0</v>
      </c>
      <c r="T11" s="269">
        <v>0</v>
      </c>
      <c r="U11" s="89">
        <v>0</v>
      </c>
      <c r="V11" s="112">
        <v>0</v>
      </c>
      <c r="W11" s="269">
        <v>0</v>
      </c>
      <c r="X11" s="89">
        <v>0</v>
      </c>
      <c r="Y11" s="112">
        <v>0</v>
      </c>
      <c r="Z11" s="88">
        <v>0</v>
      </c>
      <c r="AA11" s="92"/>
      <c r="AB11" s="92"/>
      <c r="AC11" s="92"/>
      <c r="AD11" s="92"/>
      <c r="AE11" s="92"/>
      <c r="AF11" s="92"/>
      <c r="AG11" s="92"/>
      <c r="AH11" s="92"/>
      <c r="AI11"/>
      <c r="AJ11"/>
      <c r="AK11"/>
      <c r="AL11"/>
      <c r="AM11"/>
      <c r="AN11"/>
      <c r="AO11"/>
      <c r="AP11"/>
    </row>
    <row r="12" spans="1:42" s="29" customFormat="1" ht="25.5" customHeight="1" x14ac:dyDescent="0.25">
      <c r="A12" s="40"/>
      <c r="B12" s="41"/>
      <c r="C12" s="51"/>
      <c r="D12" s="445" t="s">
        <v>558</v>
      </c>
      <c r="E12" s="35" t="s">
        <v>553</v>
      </c>
      <c r="F12" s="36" t="s">
        <v>553</v>
      </c>
      <c r="G12" s="36">
        <v>2017</v>
      </c>
      <c r="H12" s="37">
        <v>2018</v>
      </c>
      <c r="I12" s="88">
        <v>4500</v>
      </c>
      <c r="J12" s="87">
        <v>0</v>
      </c>
      <c r="K12" s="79">
        <v>0</v>
      </c>
      <c r="L12" s="375">
        <v>2000</v>
      </c>
      <c r="M12" s="378">
        <v>0</v>
      </c>
      <c r="N12" s="379">
        <v>2000</v>
      </c>
      <c r="O12" s="89">
        <v>0</v>
      </c>
      <c r="P12" s="112">
        <v>0</v>
      </c>
      <c r="Q12" s="269">
        <v>2500</v>
      </c>
      <c r="R12" s="89">
        <v>0</v>
      </c>
      <c r="S12" s="112">
        <v>0</v>
      </c>
      <c r="T12" s="269">
        <v>0</v>
      </c>
      <c r="U12" s="89">
        <v>0</v>
      </c>
      <c r="V12" s="112">
        <v>0</v>
      </c>
      <c r="W12" s="269">
        <v>0</v>
      </c>
      <c r="X12" s="89">
        <v>0</v>
      </c>
      <c r="Y12" s="112">
        <v>0</v>
      </c>
      <c r="Z12" s="88">
        <v>0</v>
      </c>
      <c r="AA12" s="92"/>
      <c r="AB12" s="92"/>
      <c r="AC12" s="92"/>
      <c r="AD12" s="92"/>
      <c r="AE12" s="92"/>
      <c r="AF12" s="92"/>
      <c r="AG12" s="92"/>
      <c r="AH12" s="92"/>
      <c r="AI12"/>
      <c r="AJ12"/>
      <c r="AK12"/>
      <c r="AL12"/>
      <c r="AM12"/>
      <c r="AN12"/>
      <c r="AO12"/>
      <c r="AP12"/>
    </row>
    <row r="13" spans="1:42" s="29" customFormat="1" ht="25.5" customHeight="1" x14ac:dyDescent="0.25">
      <c r="A13" s="40"/>
      <c r="B13" s="41"/>
      <c r="C13" s="51"/>
      <c r="D13" s="578" t="s">
        <v>559</v>
      </c>
      <c r="E13" s="35" t="s">
        <v>553</v>
      </c>
      <c r="F13" s="36" t="s">
        <v>553</v>
      </c>
      <c r="G13" s="36">
        <v>2019</v>
      </c>
      <c r="H13" s="37">
        <v>2019</v>
      </c>
      <c r="I13" s="88">
        <v>1700</v>
      </c>
      <c r="J13" s="87">
        <v>0</v>
      </c>
      <c r="K13" s="79">
        <v>0</v>
      </c>
      <c r="L13" s="375">
        <v>0</v>
      </c>
      <c r="M13" s="378">
        <v>0</v>
      </c>
      <c r="N13" s="379">
        <v>0</v>
      </c>
      <c r="O13" s="89">
        <v>0</v>
      </c>
      <c r="P13" s="112">
        <v>0</v>
      </c>
      <c r="Q13" s="269">
        <v>0</v>
      </c>
      <c r="R13" s="89">
        <v>0</v>
      </c>
      <c r="S13" s="112">
        <v>0</v>
      </c>
      <c r="T13" s="269">
        <v>1700</v>
      </c>
      <c r="U13" s="89">
        <v>0</v>
      </c>
      <c r="V13" s="112">
        <v>0</v>
      </c>
      <c r="W13" s="269">
        <v>0</v>
      </c>
      <c r="X13" s="89">
        <v>0</v>
      </c>
      <c r="Y13" s="112">
        <v>0</v>
      </c>
      <c r="Z13" s="88">
        <v>0</v>
      </c>
      <c r="AA13" s="92"/>
      <c r="AB13" s="92"/>
      <c r="AC13" s="92"/>
      <c r="AD13" s="92"/>
      <c r="AE13" s="92"/>
      <c r="AF13" s="92"/>
      <c r="AG13" s="92"/>
      <c r="AH13" s="92"/>
      <c r="AI13"/>
      <c r="AJ13"/>
      <c r="AK13"/>
      <c r="AL13"/>
      <c r="AM13"/>
      <c r="AN13"/>
      <c r="AO13"/>
      <c r="AP13"/>
    </row>
    <row r="14" spans="1:42" s="29" customFormat="1" ht="25.5" customHeight="1" x14ac:dyDescent="0.25">
      <c r="A14" s="40"/>
      <c r="B14" s="41"/>
      <c r="C14" s="51"/>
      <c r="D14" s="110" t="s">
        <v>560</v>
      </c>
      <c r="E14" s="35" t="s">
        <v>553</v>
      </c>
      <c r="F14" s="36" t="s">
        <v>553</v>
      </c>
      <c r="G14" s="36">
        <v>2019</v>
      </c>
      <c r="H14" s="37">
        <v>2019</v>
      </c>
      <c r="I14" s="88">
        <v>3500</v>
      </c>
      <c r="J14" s="87">
        <v>0</v>
      </c>
      <c r="K14" s="79">
        <v>0</v>
      </c>
      <c r="L14" s="375">
        <v>0</v>
      </c>
      <c r="M14" s="378">
        <v>0</v>
      </c>
      <c r="N14" s="379">
        <v>0</v>
      </c>
      <c r="O14" s="89">
        <v>0</v>
      </c>
      <c r="P14" s="112">
        <v>0</v>
      </c>
      <c r="Q14" s="269">
        <v>0</v>
      </c>
      <c r="R14" s="89">
        <v>0</v>
      </c>
      <c r="S14" s="112">
        <v>0</v>
      </c>
      <c r="T14" s="269">
        <v>3500</v>
      </c>
      <c r="U14" s="89">
        <v>0</v>
      </c>
      <c r="V14" s="112">
        <v>0</v>
      </c>
      <c r="W14" s="269">
        <v>0</v>
      </c>
      <c r="X14" s="89">
        <v>0</v>
      </c>
      <c r="Y14" s="112">
        <v>0</v>
      </c>
      <c r="Z14" s="88">
        <v>0</v>
      </c>
      <c r="AA14" s="92"/>
      <c r="AB14" s="92"/>
      <c r="AC14" s="92"/>
      <c r="AD14" s="92"/>
      <c r="AE14" s="92"/>
      <c r="AF14" s="92"/>
      <c r="AG14" s="92"/>
      <c r="AH14" s="92"/>
      <c r="AI14"/>
      <c r="AJ14"/>
      <c r="AK14"/>
      <c r="AL14"/>
      <c r="AM14"/>
      <c r="AN14"/>
      <c r="AO14"/>
      <c r="AP14"/>
    </row>
    <row r="15" spans="1:42" s="29" customFormat="1" ht="25.5" customHeight="1" x14ac:dyDescent="0.25">
      <c r="A15" s="40"/>
      <c r="B15" s="41"/>
      <c r="C15" s="51"/>
      <c r="D15" s="110" t="s">
        <v>561</v>
      </c>
      <c r="E15" s="35" t="s">
        <v>553</v>
      </c>
      <c r="F15" s="36" t="s">
        <v>553</v>
      </c>
      <c r="G15" s="36">
        <v>2019</v>
      </c>
      <c r="H15" s="37">
        <v>2019</v>
      </c>
      <c r="I15" s="88">
        <v>2000</v>
      </c>
      <c r="J15" s="87">
        <v>0</v>
      </c>
      <c r="K15" s="79">
        <v>0</v>
      </c>
      <c r="L15" s="375">
        <v>0</v>
      </c>
      <c r="M15" s="378">
        <v>0</v>
      </c>
      <c r="N15" s="379">
        <v>0</v>
      </c>
      <c r="O15" s="89">
        <v>0</v>
      </c>
      <c r="P15" s="112">
        <v>0</v>
      </c>
      <c r="Q15" s="269">
        <v>0</v>
      </c>
      <c r="R15" s="89">
        <v>0</v>
      </c>
      <c r="S15" s="112">
        <v>0</v>
      </c>
      <c r="T15" s="269">
        <v>2000</v>
      </c>
      <c r="U15" s="89">
        <v>0</v>
      </c>
      <c r="V15" s="112">
        <v>0</v>
      </c>
      <c r="W15" s="269">
        <v>0</v>
      </c>
      <c r="X15" s="89">
        <v>0</v>
      </c>
      <c r="Y15" s="112">
        <v>0</v>
      </c>
      <c r="Z15" s="88">
        <v>0</v>
      </c>
      <c r="AA15" s="92"/>
      <c r="AB15" s="92"/>
      <c r="AC15" s="92"/>
      <c r="AD15" s="92"/>
      <c r="AE15" s="92"/>
      <c r="AF15" s="92"/>
      <c r="AG15" s="92"/>
      <c r="AH15" s="92"/>
      <c r="AI15"/>
      <c r="AJ15"/>
      <c r="AK15"/>
      <c r="AL15"/>
      <c r="AM15"/>
      <c r="AN15"/>
      <c r="AO15"/>
      <c r="AP15"/>
    </row>
    <row r="16" spans="1:42" s="29" customFormat="1" ht="25.5" customHeight="1" x14ac:dyDescent="0.25">
      <c r="A16" s="40"/>
      <c r="B16" s="41"/>
      <c r="C16" s="51"/>
      <c r="D16" s="110" t="s">
        <v>562</v>
      </c>
      <c r="E16" s="35" t="s">
        <v>553</v>
      </c>
      <c r="F16" s="36" t="s">
        <v>553</v>
      </c>
      <c r="G16" s="36">
        <v>2019</v>
      </c>
      <c r="H16" s="37">
        <v>2020</v>
      </c>
      <c r="I16" s="88">
        <v>3000</v>
      </c>
      <c r="J16" s="87">
        <v>0</v>
      </c>
      <c r="K16" s="79">
        <v>0</v>
      </c>
      <c r="L16" s="375">
        <v>0</v>
      </c>
      <c r="M16" s="378">
        <v>0</v>
      </c>
      <c r="N16" s="379">
        <v>0</v>
      </c>
      <c r="O16" s="89">
        <v>0</v>
      </c>
      <c r="P16" s="112">
        <v>0</v>
      </c>
      <c r="Q16" s="269">
        <v>0</v>
      </c>
      <c r="R16" s="89">
        <v>0</v>
      </c>
      <c r="S16" s="112">
        <v>0</v>
      </c>
      <c r="T16" s="269">
        <v>1500</v>
      </c>
      <c r="U16" s="89">
        <v>0</v>
      </c>
      <c r="V16" s="112">
        <v>0</v>
      </c>
      <c r="W16" s="269">
        <v>1500</v>
      </c>
      <c r="X16" s="89">
        <v>0</v>
      </c>
      <c r="Y16" s="112">
        <v>0</v>
      </c>
      <c r="Z16" s="88">
        <v>0</v>
      </c>
      <c r="AA16" s="92"/>
      <c r="AB16" s="92"/>
      <c r="AC16" s="92"/>
      <c r="AD16" s="92"/>
      <c r="AE16" s="92"/>
      <c r="AF16" s="92"/>
      <c r="AG16" s="92"/>
      <c r="AH16" s="92"/>
      <c r="AI16"/>
      <c r="AJ16"/>
      <c r="AK16"/>
      <c r="AL16"/>
      <c r="AM16"/>
      <c r="AN16"/>
      <c r="AO16"/>
      <c r="AP16"/>
    </row>
    <row r="17" spans="1:42" s="29" customFormat="1" ht="25.5" customHeight="1" x14ac:dyDescent="0.25">
      <c r="A17" s="40"/>
      <c r="B17" s="41"/>
      <c r="C17" s="51"/>
      <c r="D17" s="265" t="s">
        <v>563</v>
      </c>
      <c r="E17" s="35" t="s">
        <v>553</v>
      </c>
      <c r="F17" s="36" t="s">
        <v>553</v>
      </c>
      <c r="G17" s="36">
        <v>2019</v>
      </c>
      <c r="H17" s="37">
        <v>2020</v>
      </c>
      <c r="I17" s="88">
        <v>2000</v>
      </c>
      <c r="J17" s="87">
        <v>0</v>
      </c>
      <c r="K17" s="79">
        <v>0</v>
      </c>
      <c r="L17" s="375">
        <v>0</v>
      </c>
      <c r="M17" s="378">
        <v>0</v>
      </c>
      <c r="N17" s="379">
        <v>0</v>
      </c>
      <c r="O17" s="89">
        <v>0</v>
      </c>
      <c r="P17" s="112">
        <v>0</v>
      </c>
      <c r="Q17" s="269">
        <v>0</v>
      </c>
      <c r="R17" s="89">
        <v>0</v>
      </c>
      <c r="S17" s="112">
        <v>0</v>
      </c>
      <c r="T17" s="269">
        <v>1000</v>
      </c>
      <c r="U17" s="89">
        <v>0</v>
      </c>
      <c r="V17" s="112">
        <v>0</v>
      </c>
      <c r="W17" s="269">
        <v>1000</v>
      </c>
      <c r="X17" s="89">
        <v>0</v>
      </c>
      <c r="Y17" s="112">
        <v>0</v>
      </c>
      <c r="Z17" s="88">
        <v>0</v>
      </c>
      <c r="AA17" s="92"/>
      <c r="AB17" s="92"/>
      <c r="AC17" s="92"/>
      <c r="AD17" s="92"/>
      <c r="AE17" s="92"/>
      <c r="AF17" s="92"/>
      <c r="AG17" s="92"/>
      <c r="AH17" s="92"/>
      <c r="AI17"/>
      <c r="AJ17"/>
      <c r="AK17"/>
      <c r="AL17"/>
      <c r="AM17"/>
      <c r="AN17"/>
      <c r="AO17"/>
      <c r="AP17"/>
    </row>
    <row r="18" spans="1:42" s="29" customFormat="1" ht="25.5" customHeight="1" x14ac:dyDescent="0.25">
      <c r="A18" s="40"/>
      <c r="B18" s="41"/>
      <c r="C18" s="51"/>
      <c r="D18" s="265" t="s">
        <v>564</v>
      </c>
      <c r="E18" s="35" t="s">
        <v>553</v>
      </c>
      <c r="F18" s="36" t="s">
        <v>553</v>
      </c>
      <c r="G18" s="36">
        <v>2017</v>
      </c>
      <c r="H18" s="37">
        <v>2018</v>
      </c>
      <c r="I18" s="88">
        <v>2100</v>
      </c>
      <c r="J18" s="87">
        <v>0</v>
      </c>
      <c r="K18" s="79">
        <v>0</v>
      </c>
      <c r="L18" s="375">
        <v>1000</v>
      </c>
      <c r="M18" s="378">
        <v>0</v>
      </c>
      <c r="N18" s="379">
        <v>1000</v>
      </c>
      <c r="O18" s="89">
        <v>0</v>
      </c>
      <c r="P18" s="112">
        <v>0</v>
      </c>
      <c r="Q18" s="269">
        <v>1100</v>
      </c>
      <c r="R18" s="89">
        <v>0</v>
      </c>
      <c r="S18" s="112">
        <v>0</v>
      </c>
      <c r="T18" s="269">
        <v>0</v>
      </c>
      <c r="U18" s="89">
        <v>0</v>
      </c>
      <c r="V18" s="112">
        <v>0</v>
      </c>
      <c r="W18" s="269">
        <v>0</v>
      </c>
      <c r="X18" s="89">
        <v>0</v>
      </c>
      <c r="Y18" s="112">
        <v>0</v>
      </c>
      <c r="Z18" s="88">
        <v>0</v>
      </c>
      <c r="AA18" s="92"/>
      <c r="AB18" s="92"/>
      <c r="AC18" s="92"/>
      <c r="AD18" s="92"/>
      <c r="AE18" s="92"/>
      <c r="AF18" s="92"/>
      <c r="AG18" s="92"/>
      <c r="AH18" s="92"/>
      <c r="AI18"/>
      <c r="AJ18"/>
      <c r="AK18"/>
      <c r="AL18"/>
      <c r="AM18"/>
      <c r="AN18"/>
      <c r="AO18"/>
      <c r="AP18"/>
    </row>
    <row r="19" spans="1:42" s="29" customFormat="1" ht="25.5" customHeight="1" x14ac:dyDescent="0.25">
      <c r="A19" s="40"/>
      <c r="B19" s="41"/>
      <c r="C19" s="51"/>
      <c r="D19" s="265" t="s">
        <v>565</v>
      </c>
      <c r="E19" s="35" t="s">
        <v>553</v>
      </c>
      <c r="F19" s="36" t="s">
        <v>553</v>
      </c>
      <c r="G19" s="36">
        <v>2017</v>
      </c>
      <c r="H19" s="37">
        <v>2017</v>
      </c>
      <c r="I19" s="88">
        <v>400</v>
      </c>
      <c r="J19" s="87">
        <v>0</v>
      </c>
      <c r="K19" s="79">
        <v>0</v>
      </c>
      <c r="L19" s="375">
        <v>400</v>
      </c>
      <c r="M19" s="378">
        <v>0</v>
      </c>
      <c r="N19" s="379">
        <v>400</v>
      </c>
      <c r="O19" s="89">
        <v>0</v>
      </c>
      <c r="P19" s="112">
        <v>0</v>
      </c>
      <c r="Q19" s="269">
        <v>0</v>
      </c>
      <c r="R19" s="89">
        <v>0</v>
      </c>
      <c r="S19" s="112">
        <v>0</v>
      </c>
      <c r="T19" s="269">
        <v>0</v>
      </c>
      <c r="U19" s="89">
        <v>0</v>
      </c>
      <c r="V19" s="112">
        <v>0</v>
      </c>
      <c r="W19" s="269">
        <v>0</v>
      </c>
      <c r="X19" s="89">
        <v>0</v>
      </c>
      <c r="Y19" s="112">
        <v>0</v>
      </c>
      <c r="Z19" s="88">
        <v>0</v>
      </c>
      <c r="AA19" s="92"/>
      <c r="AB19" s="92"/>
      <c r="AC19" s="92"/>
      <c r="AD19" s="92"/>
      <c r="AE19" s="92"/>
      <c r="AF19" s="92"/>
      <c r="AG19" s="92"/>
      <c r="AH19" s="92"/>
      <c r="AI19"/>
      <c r="AJ19"/>
      <c r="AK19"/>
      <c r="AL19"/>
      <c r="AM19"/>
      <c r="AN19"/>
      <c r="AO19"/>
      <c r="AP19"/>
    </row>
    <row r="20" spans="1:42" s="29" customFormat="1" ht="25.5" customHeight="1" x14ac:dyDescent="0.25">
      <c r="A20" s="40"/>
      <c r="B20" s="41"/>
      <c r="C20" s="51"/>
      <c r="D20" s="265" t="s">
        <v>566</v>
      </c>
      <c r="E20" s="35" t="s">
        <v>553</v>
      </c>
      <c r="F20" s="36" t="s">
        <v>553</v>
      </c>
      <c r="G20" s="36">
        <v>2019</v>
      </c>
      <c r="H20" s="37">
        <v>2020</v>
      </c>
      <c r="I20" s="88">
        <v>2500</v>
      </c>
      <c r="J20" s="87">
        <v>0</v>
      </c>
      <c r="K20" s="79">
        <v>0</v>
      </c>
      <c r="L20" s="375">
        <v>0</v>
      </c>
      <c r="M20" s="378">
        <v>0</v>
      </c>
      <c r="N20" s="379">
        <v>0</v>
      </c>
      <c r="O20" s="89">
        <v>0</v>
      </c>
      <c r="P20" s="112">
        <v>0</v>
      </c>
      <c r="Q20" s="269">
        <v>0</v>
      </c>
      <c r="R20" s="89">
        <v>0</v>
      </c>
      <c r="S20" s="112">
        <v>0</v>
      </c>
      <c r="T20" s="269">
        <v>2000</v>
      </c>
      <c r="U20" s="89">
        <v>0</v>
      </c>
      <c r="V20" s="112">
        <v>0</v>
      </c>
      <c r="W20" s="269">
        <v>500</v>
      </c>
      <c r="X20" s="89">
        <v>0</v>
      </c>
      <c r="Y20" s="112">
        <v>0</v>
      </c>
      <c r="Z20" s="88">
        <v>0</v>
      </c>
      <c r="AA20" s="92"/>
      <c r="AB20" s="92"/>
      <c r="AC20" s="92"/>
      <c r="AD20" s="92"/>
      <c r="AE20" s="92"/>
      <c r="AF20" s="92"/>
      <c r="AG20" s="92"/>
      <c r="AH20" s="92"/>
      <c r="AI20"/>
      <c r="AJ20"/>
      <c r="AK20"/>
      <c r="AL20"/>
      <c r="AM20"/>
      <c r="AN20"/>
      <c r="AO20"/>
      <c r="AP20"/>
    </row>
    <row r="21" spans="1:42" s="29" customFormat="1" ht="25.5" customHeight="1" x14ac:dyDescent="0.25">
      <c r="A21" s="40"/>
      <c r="B21" s="41"/>
      <c r="C21" s="51"/>
      <c r="D21" s="265" t="s">
        <v>567</v>
      </c>
      <c r="E21" s="35" t="s">
        <v>553</v>
      </c>
      <c r="F21" s="36" t="s">
        <v>553</v>
      </c>
      <c r="G21" s="36">
        <v>2017</v>
      </c>
      <c r="H21" s="37">
        <v>2018</v>
      </c>
      <c r="I21" s="88">
        <v>2200</v>
      </c>
      <c r="J21" s="87">
        <v>0</v>
      </c>
      <c r="K21" s="79">
        <v>0</v>
      </c>
      <c r="L21" s="375">
        <v>1500</v>
      </c>
      <c r="M21" s="378">
        <v>0</v>
      </c>
      <c r="N21" s="379">
        <v>1500</v>
      </c>
      <c r="O21" s="89">
        <v>0</v>
      </c>
      <c r="P21" s="112">
        <v>0</v>
      </c>
      <c r="Q21" s="269">
        <v>700</v>
      </c>
      <c r="R21" s="89">
        <v>0</v>
      </c>
      <c r="S21" s="112">
        <v>0</v>
      </c>
      <c r="T21" s="269">
        <v>0</v>
      </c>
      <c r="U21" s="89">
        <v>0</v>
      </c>
      <c r="V21" s="112">
        <v>0</v>
      </c>
      <c r="W21" s="269">
        <v>0</v>
      </c>
      <c r="X21" s="89">
        <v>0</v>
      </c>
      <c r="Y21" s="112">
        <v>0</v>
      </c>
      <c r="Z21" s="88">
        <v>0</v>
      </c>
      <c r="AA21" s="92"/>
      <c r="AB21" s="92"/>
      <c r="AC21" s="92"/>
      <c r="AD21" s="92"/>
      <c r="AE21" s="92"/>
      <c r="AF21" s="92"/>
      <c r="AG21" s="92"/>
      <c r="AH21" s="92"/>
      <c r="AI21"/>
      <c r="AJ21"/>
      <c r="AK21"/>
      <c r="AL21"/>
      <c r="AM21"/>
      <c r="AN21"/>
      <c r="AO21"/>
      <c r="AP21"/>
    </row>
    <row r="22" spans="1:42" s="29" customFormat="1" ht="25.5" customHeight="1" x14ac:dyDescent="0.25">
      <c r="A22" s="40"/>
      <c r="B22" s="41"/>
      <c r="C22" s="51"/>
      <c r="D22" s="181" t="s">
        <v>568</v>
      </c>
      <c r="E22" s="35" t="s">
        <v>553</v>
      </c>
      <c r="F22" s="36" t="s">
        <v>553</v>
      </c>
      <c r="G22" s="36">
        <v>2017</v>
      </c>
      <c r="H22" s="37">
        <v>2017</v>
      </c>
      <c r="I22" s="88">
        <v>1500</v>
      </c>
      <c r="J22" s="87">
        <v>0</v>
      </c>
      <c r="K22" s="112">
        <v>0</v>
      </c>
      <c r="L22" s="383">
        <v>1500</v>
      </c>
      <c r="M22" s="378">
        <v>0</v>
      </c>
      <c r="N22" s="379">
        <v>1500</v>
      </c>
      <c r="O22" s="89">
        <v>0</v>
      </c>
      <c r="P22" s="112">
        <v>0</v>
      </c>
      <c r="Q22" s="269">
        <v>0</v>
      </c>
      <c r="R22" s="89">
        <v>0</v>
      </c>
      <c r="S22" s="112">
        <v>0</v>
      </c>
      <c r="T22" s="269">
        <v>0</v>
      </c>
      <c r="U22" s="89">
        <v>0</v>
      </c>
      <c r="V22" s="112">
        <v>0</v>
      </c>
      <c r="W22" s="269">
        <v>0</v>
      </c>
      <c r="X22" s="89">
        <v>0</v>
      </c>
      <c r="Y22" s="112">
        <v>0</v>
      </c>
      <c r="Z22" s="88">
        <v>0</v>
      </c>
      <c r="AA22" s="92"/>
      <c r="AB22" s="92"/>
      <c r="AC22" s="92"/>
      <c r="AD22" s="92"/>
      <c r="AE22" s="92"/>
      <c r="AF22" s="92"/>
      <c r="AG22" s="92"/>
      <c r="AH22" s="92"/>
      <c r="AI22"/>
      <c r="AJ22"/>
      <c r="AK22"/>
      <c r="AL22"/>
      <c r="AM22"/>
      <c r="AN22"/>
      <c r="AO22"/>
      <c r="AP22"/>
    </row>
    <row r="23" spans="1:42" s="29" customFormat="1" ht="25.5" customHeight="1" x14ac:dyDescent="0.25">
      <c r="A23" s="40"/>
      <c r="B23" s="41"/>
      <c r="C23" s="51"/>
      <c r="D23" s="574" t="s">
        <v>569</v>
      </c>
      <c r="E23" s="583" t="s">
        <v>553</v>
      </c>
      <c r="F23" s="582" t="s">
        <v>553</v>
      </c>
      <c r="G23" s="36">
        <v>2017</v>
      </c>
      <c r="H23" s="584">
        <v>2017</v>
      </c>
      <c r="I23" s="581">
        <v>1500</v>
      </c>
      <c r="J23" s="87">
        <v>0</v>
      </c>
      <c r="K23" s="112">
        <v>0</v>
      </c>
      <c r="L23" s="509">
        <v>1500</v>
      </c>
      <c r="M23" s="378">
        <v>0</v>
      </c>
      <c r="N23" s="575">
        <v>1500</v>
      </c>
      <c r="O23" s="89">
        <v>0</v>
      </c>
      <c r="P23" s="112">
        <v>0</v>
      </c>
      <c r="Q23" s="270">
        <v>0</v>
      </c>
      <c r="R23" s="89">
        <v>0</v>
      </c>
      <c r="S23" s="112">
        <v>0</v>
      </c>
      <c r="T23" s="269">
        <v>0</v>
      </c>
      <c r="U23" s="89">
        <v>0</v>
      </c>
      <c r="V23" s="112">
        <v>0</v>
      </c>
      <c r="W23" s="269">
        <v>0</v>
      </c>
      <c r="X23" s="89">
        <v>0</v>
      </c>
      <c r="Y23" s="112">
        <v>0</v>
      </c>
      <c r="Z23" s="88">
        <v>0</v>
      </c>
      <c r="AA23" s="92"/>
      <c r="AB23" s="92"/>
      <c r="AC23" s="92"/>
      <c r="AD23" s="92"/>
      <c r="AE23" s="92"/>
      <c r="AF23" s="92"/>
      <c r="AG23" s="92"/>
      <c r="AH23" s="92"/>
      <c r="AI23"/>
      <c r="AJ23"/>
      <c r="AK23"/>
      <c r="AL23"/>
      <c r="AM23"/>
      <c r="AN23"/>
      <c r="AO23"/>
      <c r="AP23"/>
    </row>
    <row r="24" spans="1:42" s="29" customFormat="1" ht="30" customHeight="1" x14ac:dyDescent="0.25">
      <c r="A24" s="40"/>
      <c r="B24" s="41"/>
      <c r="C24" s="51"/>
      <c r="D24" s="399" t="s">
        <v>570</v>
      </c>
      <c r="E24" s="35" t="s">
        <v>553</v>
      </c>
      <c r="F24" s="36" t="s">
        <v>553</v>
      </c>
      <c r="G24" s="36">
        <v>2017</v>
      </c>
      <c r="H24" s="37">
        <v>2017</v>
      </c>
      <c r="I24" s="88">
        <v>1200</v>
      </c>
      <c r="J24" s="87">
        <v>0</v>
      </c>
      <c r="K24" s="112">
        <v>0</v>
      </c>
      <c r="L24" s="383">
        <v>1200</v>
      </c>
      <c r="M24" s="378">
        <v>0</v>
      </c>
      <c r="N24" s="379">
        <v>1200</v>
      </c>
      <c r="O24" s="89">
        <v>0</v>
      </c>
      <c r="P24" s="112">
        <v>0</v>
      </c>
      <c r="Q24" s="269">
        <v>0</v>
      </c>
      <c r="R24" s="89">
        <v>0</v>
      </c>
      <c r="S24" s="112">
        <v>0</v>
      </c>
      <c r="T24" s="269">
        <v>0</v>
      </c>
      <c r="U24" s="89">
        <v>0</v>
      </c>
      <c r="V24" s="112">
        <v>0</v>
      </c>
      <c r="W24" s="269">
        <v>0</v>
      </c>
      <c r="X24" s="89">
        <v>0</v>
      </c>
      <c r="Y24" s="112">
        <v>0</v>
      </c>
      <c r="Z24" s="88">
        <v>0</v>
      </c>
      <c r="AA24" s="92"/>
      <c r="AB24" s="92"/>
      <c r="AC24" s="92"/>
      <c r="AD24" s="92"/>
      <c r="AE24" s="92"/>
      <c r="AF24" s="92"/>
      <c r="AG24" s="92"/>
      <c r="AH24" s="92"/>
      <c r="AI24"/>
      <c r="AJ24"/>
      <c r="AK24"/>
      <c r="AL24"/>
      <c r="AM24"/>
      <c r="AN24"/>
      <c r="AO24"/>
      <c r="AP24"/>
    </row>
    <row r="25" spans="1:42" s="29" customFormat="1" ht="30" customHeight="1" x14ac:dyDescent="0.25">
      <c r="A25" s="40"/>
      <c r="B25" s="41"/>
      <c r="C25" s="51"/>
      <c r="D25" s="326" t="s">
        <v>571</v>
      </c>
      <c r="E25" s="35" t="s">
        <v>553</v>
      </c>
      <c r="F25" s="36" t="s">
        <v>553</v>
      </c>
      <c r="G25" s="36">
        <v>2018</v>
      </c>
      <c r="H25" s="37">
        <v>2018</v>
      </c>
      <c r="I25" s="88">
        <v>1200</v>
      </c>
      <c r="J25" s="87">
        <v>0</v>
      </c>
      <c r="K25" s="112">
        <v>0</v>
      </c>
      <c r="L25" s="446">
        <v>0</v>
      </c>
      <c r="M25" s="378">
        <v>0</v>
      </c>
      <c r="N25" s="379">
        <v>0</v>
      </c>
      <c r="O25" s="89">
        <v>0</v>
      </c>
      <c r="P25" s="112">
        <v>0</v>
      </c>
      <c r="Q25" s="269">
        <v>1200</v>
      </c>
      <c r="R25" s="89">
        <v>0</v>
      </c>
      <c r="S25" s="112">
        <v>0</v>
      </c>
      <c r="T25" s="269">
        <v>0</v>
      </c>
      <c r="U25" s="89">
        <v>0</v>
      </c>
      <c r="V25" s="112">
        <v>0</v>
      </c>
      <c r="W25" s="269">
        <v>0</v>
      </c>
      <c r="X25" s="89">
        <v>0</v>
      </c>
      <c r="Y25" s="112">
        <v>0</v>
      </c>
      <c r="Z25" s="88">
        <v>0</v>
      </c>
      <c r="AA25" s="92"/>
      <c r="AB25" s="92"/>
      <c r="AC25" s="92"/>
      <c r="AD25" s="92"/>
      <c r="AE25" s="92"/>
      <c r="AF25" s="92"/>
      <c r="AG25" s="92"/>
      <c r="AH25" s="92"/>
      <c r="AI25"/>
      <c r="AJ25"/>
      <c r="AK25"/>
      <c r="AL25"/>
      <c r="AM25"/>
      <c r="AN25"/>
      <c r="AO25"/>
      <c r="AP25"/>
    </row>
    <row r="26" spans="1:42" s="29" customFormat="1" ht="30" customHeight="1" x14ac:dyDescent="0.25">
      <c r="A26" s="40"/>
      <c r="B26" s="41"/>
      <c r="C26" s="51"/>
      <c r="D26" s="118" t="s">
        <v>572</v>
      </c>
      <c r="E26" s="35" t="s">
        <v>553</v>
      </c>
      <c r="F26" s="36" t="s">
        <v>553</v>
      </c>
      <c r="G26" s="36">
        <v>2018</v>
      </c>
      <c r="H26" s="37">
        <v>2018</v>
      </c>
      <c r="I26" s="88">
        <v>4000</v>
      </c>
      <c r="J26" s="87">
        <v>0</v>
      </c>
      <c r="K26" s="112">
        <v>0</v>
      </c>
      <c r="L26" s="383">
        <v>0</v>
      </c>
      <c r="M26" s="378">
        <v>0</v>
      </c>
      <c r="N26" s="379">
        <v>0</v>
      </c>
      <c r="O26" s="89">
        <v>0</v>
      </c>
      <c r="P26" s="112">
        <v>0</v>
      </c>
      <c r="Q26" s="273">
        <v>3000</v>
      </c>
      <c r="R26" s="180">
        <v>0</v>
      </c>
      <c r="S26" s="179">
        <v>1000</v>
      </c>
      <c r="T26" s="269">
        <v>0</v>
      </c>
      <c r="U26" s="89">
        <v>0</v>
      </c>
      <c r="V26" s="112">
        <v>0</v>
      </c>
      <c r="W26" s="269">
        <v>0</v>
      </c>
      <c r="X26" s="89">
        <v>0</v>
      </c>
      <c r="Y26" s="112">
        <v>0</v>
      </c>
      <c r="Z26" s="88">
        <v>0</v>
      </c>
      <c r="AA26" s="92"/>
      <c r="AB26" s="92"/>
      <c r="AC26" s="92"/>
      <c r="AD26" s="92"/>
      <c r="AE26" s="92"/>
      <c r="AF26" s="92"/>
      <c r="AG26" s="92"/>
      <c r="AH26" s="92"/>
      <c r="AI26"/>
      <c r="AJ26"/>
      <c r="AK26"/>
      <c r="AL26"/>
      <c r="AM26"/>
      <c r="AN26"/>
      <c r="AO26"/>
      <c r="AP26"/>
    </row>
    <row r="27" spans="1:42" s="29" customFormat="1" ht="30" customHeight="1" x14ac:dyDescent="0.25">
      <c r="A27" s="40"/>
      <c r="B27" s="41"/>
      <c r="C27" s="356"/>
      <c r="D27" s="445" t="s">
        <v>573</v>
      </c>
      <c r="E27" s="35" t="s">
        <v>553</v>
      </c>
      <c r="F27" s="36" t="s">
        <v>553</v>
      </c>
      <c r="G27" s="36">
        <v>2019</v>
      </c>
      <c r="H27" s="37">
        <v>2019</v>
      </c>
      <c r="I27" s="88">
        <v>1000</v>
      </c>
      <c r="J27" s="87">
        <v>0</v>
      </c>
      <c r="K27" s="112">
        <v>0</v>
      </c>
      <c r="L27" s="446">
        <v>0</v>
      </c>
      <c r="M27" s="378">
        <v>0</v>
      </c>
      <c r="N27" s="379">
        <v>0</v>
      </c>
      <c r="O27" s="89">
        <v>0</v>
      </c>
      <c r="P27" s="112">
        <v>0</v>
      </c>
      <c r="Q27" s="276">
        <v>0</v>
      </c>
      <c r="R27" s="89">
        <v>0</v>
      </c>
      <c r="S27" s="112">
        <v>0</v>
      </c>
      <c r="T27" s="269">
        <v>1000</v>
      </c>
      <c r="U27" s="89">
        <v>0</v>
      </c>
      <c r="V27" s="112">
        <v>0</v>
      </c>
      <c r="W27" s="273">
        <v>0</v>
      </c>
      <c r="X27" s="89">
        <v>0</v>
      </c>
      <c r="Y27" s="112">
        <v>0</v>
      </c>
      <c r="Z27" s="88">
        <v>0</v>
      </c>
      <c r="AA27" s="92"/>
      <c r="AB27" s="92"/>
      <c r="AC27" s="92"/>
      <c r="AD27" s="92"/>
      <c r="AE27" s="92"/>
      <c r="AF27" s="92"/>
      <c r="AG27" s="92"/>
      <c r="AH27" s="92"/>
      <c r="AI27"/>
      <c r="AJ27"/>
      <c r="AK27"/>
      <c r="AL27"/>
      <c r="AM27"/>
      <c r="AN27"/>
      <c r="AO27"/>
      <c r="AP27"/>
    </row>
    <row r="28" spans="1:42" s="39" customFormat="1" ht="22.9" customHeight="1" x14ac:dyDescent="0.25">
      <c r="A28" s="190"/>
      <c r="B28" s="191"/>
      <c r="C28" s="510"/>
      <c r="D28" s="579" t="s">
        <v>574</v>
      </c>
      <c r="E28" s="35" t="s">
        <v>553</v>
      </c>
      <c r="F28" s="36" t="s">
        <v>553</v>
      </c>
      <c r="G28" s="36">
        <v>2018</v>
      </c>
      <c r="H28" s="37">
        <v>2018</v>
      </c>
      <c r="I28" s="576">
        <v>4000</v>
      </c>
      <c r="J28" s="87">
        <v>0</v>
      </c>
      <c r="K28" s="112">
        <v>0</v>
      </c>
      <c r="L28" s="585">
        <v>0</v>
      </c>
      <c r="M28" s="378">
        <v>0</v>
      </c>
      <c r="N28" s="519">
        <v>0</v>
      </c>
      <c r="O28" s="89">
        <v>0</v>
      </c>
      <c r="P28" s="112">
        <v>0</v>
      </c>
      <c r="Q28" s="520">
        <v>2000</v>
      </c>
      <c r="R28" s="180">
        <v>1600</v>
      </c>
      <c r="S28" s="179">
        <v>400</v>
      </c>
      <c r="T28" s="273">
        <v>0</v>
      </c>
      <c r="U28" s="89">
        <v>0</v>
      </c>
      <c r="V28" s="112">
        <v>0</v>
      </c>
      <c r="W28" s="520">
        <v>0</v>
      </c>
      <c r="X28" s="89">
        <v>0</v>
      </c>
      <c r="Y28" s="112">
        <v>0</v>
      </c>
      <c r="Z28" s="88">
        <v>0</v>
      </c>
      <c r="AA28" s="92"/>
      <c r="AB28" s="92"/>
      <c r="AC28" s="92"/>
      <c r="AD28" s="92"/>
      <c r="AE28" s="92"/>
      <c r="AF28" s="92"/>
      <c r="AG28" s="92"/>
      <c r="AH28" s="92"/>
      <c r="AI28"/>
      <c r="AJ28"/>
      <c r="AK28"/>
      <c r="AL28"/>
      <c r="AM28"/>
      <c r="AN28"/>
      <c r="AO28"/>
      <c r="AP28"/>
    </row>
    <row r="29" spans="1:42" s="39" customFormat="1" ht="22.9" customHeight="1" x14ac:dyDescent="0.25">
      <c r="A29" s="190"/>
      <c r="B29" s="191"/>
      <c r="C29" s="510"/>
      <c r="D29" s="445" t="s">
        <v>575</v>
      </c>
      <c r="E29" s="35" t="s">
        <v>553</v>
      </c>
      <c r="F29" s="36" t="s">
        <v>553</v>
      </c>
      <c r="G29" s="36">
        <v>2020</v>
      </c>
      <c r="H29" s="37">
        <v>2020</v>
      </c>
      <c r="I29" s="88">
        <v>12000</v>
      </c>
      <c r="J29" s="87">
        <v>0</v>
      </c>
      <c r="K29" s="79">
        <v>0</v>
      </c>
      <c r="L29" s="375">
        <v>0</v>
      </c>
      <c r="M29" s="378">
        <v>0</v>
      </c>
      <c r="N29" s="379">
        <v>0</v>
      </c>
      <c r="O29" s="89">
        <v>0</v>
      </c>
      <c r="P29" s="112">
        <v>0</v>
      </c>
      <c r="Q29" s="276">
        <v>0</v>
      </c>
      <c r="R29" s="89">
        <v>0</v>
      </c>
      <c r="S29" s="112">
        <v>0</v>
      </c>
      <c r="T29" s="269">
        <v>0</v>
      </c>
      <c r="U29" s="89">
        <v>0</v>
      </c>
      <c r="V29" s="112">
        <v>0</v>
      </c>
      <c r="W29" s="276">
        <v>12000</v>
      </c>
      <c r="X29" s="89">
        <v>0</v>
      </c>
      <c r="Y29" s="112">
        <v>0</v>
      </c>
      <c r="Z29" s="88">
        <v>0</v>
      </c>
      <c r="AA29" s="92"/>
      <c r="AB29" s="92"/>
      <c r="AC29" s="92"/>
      <c r="AD29" s="92"/>
      <c r="AE29" s="92"/>
      <c r="AF29" s="92"/>
      <c r="AG29" s="92"/>
      <c r="AH29" s="92"/>
      <c r="AI29"/>
      <c r="AJ29"/>
      <c r="AK29"/>
      <c r="AL29"/>
      <c r="AM29"/>
      <c r="AN29"/>
      <c r="AO29"/>
      <c r="AP29"/>
    </row>
    <row r="30" spans="1:42" s="39" customFormat="1" ht="22.9" customHeight="1" x14ac:dyDescent="0.25">
      <c r="A30" s="190"/>
      <c r="B30" s="191"/>
      <c r="C30" s="510"/>
      <c r="D30" s="445" t="s">
        <v>576</v>
      </c>
      <c r="E30" s="35" t="s">
        <v>553</v>
      </c>
      <c r="F30" s="36" t="s">
        <v>553</v>
      </c>
      <c r="G30" s="36">
        <v>2019</v>
      </c>
      <c r="H30" s="37">
        <v>2020</v>
      </c>
      <c r="I30" s="88">
        <v>5000</v>
      </c>
      <c r="J30" s="87">
        <v>0</v>
      </c>
      <c r="K30" s="79">
        <v>0</v>
      </c>
      <c r="L30" s="375">
        <v>0</v>
      </c>
      <c r="M30" s="378">
        <v>0</v>
      </c>
      <c r="N30" s="379">
        <v>0</v>
      </c>
      <c r="O30" s="89">
        <v>0</v>
      </c>
      <c r="P30" s="112">
        <v>0</v>
      </c>
      <c r="Q30" s="276">
        <v>0</v>
      </c>
      <c r="R30" s="89">
        <v>0</v>
      </c>
      <c r="S30" s="112">
        <v>0</v>
      </c>
      <c r="T30" s="269">
        <v>2500</v>
      </c>
      <c r="U30" s="89">
        <v>0</v>
      </c>
      <c r="V30" s="112">
        <v>0</v>
      </c>
      <c r="W30" s="276">
        <v>2500</v>
      </c>
      <c r="X30" s="89">
        <v>0</v>
      </c>
      <c r="Y30" s="112">
        <v>0</v>
      </c>
      <c r="Z30" s="88">
        <v>0</v>
      </c>
      <c r="AA30" s="92"/>
      <c r="AB30" s="92"/>
      <c r="AC30" s="92"/>
      <c r="AD30" s="92"/>
      <c r="AE30" s="92"/>
      <c r="AF30" s="92"/>
      <c r="AG30" s="92"/>
      <c r="AH30" s="92"/>
      <c r="AI30"/>
      <c r="AJ30"/>
      <c r="AK30"/>
      <c r="AL30"/>
      <c r="AM30"/>
      <c r="AN30"/>
      <c r="AO30"/>
      <c r="AP30"/>
    </row>
    <row r="31" spans="1:42" s="39" customFormat="1" ht="22.9" customHeight="1" x14ac:dyDescent="0.25">
      <c r="A31" s="190"/>
      <c r="B31" s="191"/>
      <c r="C31" s="510"/>
      <c r="D31" s="579" t="s">
        <v>577</v>
      </c>
      <c r="E31" s="35" t="s">
        <v>553</v>
      </c>
      <c r="F31" s="36" t="s">
        <v>553</v>
      </c>
      <c r="G31" s="36">
        <v>2019</v>
      </c>
      <c r="H31" s="37">
        <v>2019</v>
      </c>
      <c r="I31" s="521">
        <v>2000</v>
      </c>
      <c r="J31" s="87">
        <v>0</v>
      </c>
      <c r="K31" s="79">
        <v>0</v>
      </c>
      <c r="L31" s="404">
        <v>0</v>
      </c>
      <c r="M31" s="378">
        <v>0</v>
      </c>
      <c r="N31" s="519">
        <v>0</v>
      </c>
      <c r="O31" s="180">
        <v>0</v>
      </c>
      <c r="P31" s="517">
        <v>0</v>
      </c>
      <c r="Q31" s="520">
        <v>0</v>
      </c>
      <c r="R31" s="180">
        <v>0</v>
      </c>
      <c r="S31" s="179">
        <v>0</v>
      </c>
      <c r="T31" s="273">
        <v>2000</v>
      </c>
      <c r="U31" s="89">
        <v>0</v>
      </c>
      <c r="V31" s="112">
        <v>0</v>
      </c>
      <c r="W31" s="520">
        <v>0</v>
      </c>
      <c r="X31" s="89">
        <v>0</v>
      </c>
      <c r="Y31" s="112">
        <v>0</v>
      </c>
      <c r="Z31" s="88">
        <v>0</v>
      </c>
      <c r="AA31" s="92"/>
      <c r="AB31" s="92"/>
      <c r="AC31" s="92"/>
      <c r="AD31" s="92"/>
      <c r="AE31" s="92"/>
      <c r="AF31" s="92"/>
      <c r="AG31" s="92"/>
      <c r="AH31" s="92"/>
      <c r="AI31"/>
      <c r="AJ31"/>
      <c r="AK31"/>
      <c r="AL31"/>
      <c r="AM31"/>
      <c r="AN31"/>
      <c r="AO31"/>
      <c r="AP31"/>
    </row>
    <row r="32" spans="1:42" s="39" customFormat="1" ht="22.9" customHeight="1" thickBot="1" x14ac:dyDescent="0.3">
      <c r="A32" s="190"/>
      <c r="B32" s="191"/>
      <c r="C32" s="510"/>
      <c r="D32" s="580" t="s">
        <v>578</v>
      </c>
      <c r="E32" s="182" t="s">
        <v>553</v>
      </c>
      <c r="F32" s="174" t="s">
        <v>553</v>
      </c>
      <c r="G32" s="174">
        <v>2017</v>
      </c>
      <c r="H32" s="175">
        <v>2018</v>
      </c>
      <c r="I32" s="537">
        <v>28000</v>
      </c>
      <c r="J32" s="87">
        <v>0</v>
      </c>
      <c r="K32" s="79">
        <v>0</v>
      </c>
      <c r="L32" s="404">
        <v>15000</v>
      </c>
      <c r="M32" s="378">
        <v>0</v>
      </c>
      <c r="N32" s="519">
        <v>10000</v>
      </c>
      <c r="O32" s="180">
        <v>0</v>
      </c>
      <c r="P32" s="517">
        <v>5000</v>
      </c>
      <c r="Q32" s="277">
        <v>8000</v>
      </c>
      <c r="R32" s="528">
        <v>0</v>
      </c>
      <c r="S32" s="529">
        <v>5000</v>
      </c>
      <c r="T32" s="273">
        <v>0</v>
      </c>
      <c r="U32" s="89">
        <v>0</v>
      </c>
      <c r="V32" s="112">
        <v>0</v>
      </c>
      <c r="W32" s="277">
        <v>0</v>
      </c>
      <c r="X32" s="89">
        <v>0</v>
      </c>
      <c r="Y32" s="112">
        <v>0</v>
      </c>
      <c r="Z32" s="88">
        <v>0</v>
      </c>
      <c r="AA32" s="92"/>
      <c r="AB32" s="92"/>
      <c r="AC32" s="92"/>
      <c r="AD32" s="92"/>
      <c r="AE32" s="92"/>
      <c r="AF32" s="92"/>
      <c r="AG32" s="92"/>
      <c r="AH32" s="92"/>
      <c r="AI32"/>
      <c r="AJ32"/>
      <c r="AK32"/>
      <c r="AL32"/>
      <c r="AM32"/>
      <c r="AN32"/>
      <c r="AO32"/>
      <c r="AP32"/>
    </row>
    <row r="33" spans="1:42" s="30" customFormat="1" ht="23.1" customHeight="1" thickBot="1" x14ac:dyDescent="0.3">
      <c r="A33" s="42"/>
      <c r="B33" s="43"/>
      <c r="C33" s="52"/>
      <c r="D33" s="740" t="s">
        <v>1</v>
      </c>
      <c r="E33" s="724"/>
      <c r="F33" s="724"/>
      <c r="G33" s="724"/>
      <c r="H33" s="725"/>
      <c r="I33" s="72">
        <f t="shared" ref="I33:Z33" si="0">SUM(I7:I32)</f>
        <v>122450</v>
      </c>
      <c r="J33" s="73">
        <f t="shared" si="0"/>
        <v>0</v>
      </c>
      <c r="K33" s="74">
        <f t="shared" si="0"/>
        <v>0</v>
      </c>
      <c r="L33" s="387">
        <f t="shared" si="0"/>
        <v>33250</v>
      </c>
      <c r="M33" s="388">
        <f t="shared" si="0"/>
        <v>0</v>
      </c>
      <c r="N33" s="389">
        <f t="shared" si="0"/>
        <v>28250</v>
      </c>
      <c r="O33" s="75">
        <f t="shared" si="0"/>
        <v>0</v>
      </c>
      <c r="P33" s="74">
        <f t="shared" si="0"/>
        <v>5000</v>
      </c>
      <c r="Q33" s="195">
        <f t="shared" si="0"/>
        <v>18500</v>
      </c>
      <c r="R33" s="76">
        <f t="shared" si="0"/>
        <v>1600</v>
      </c>
      <c r="S33" s="74">
        <f t="shared" si="0"/>
        <v>6400</v>
      </c>
      <c r="T33" s="195">
        <f t="shared" si="0"/>
        <v>27200</v>
      </c>
      <c r="U33" s="75">
        <f t="shared" si="0"/>
        <v>0</v>
      </c>
      <c r="V33" s="74">
        <f t="shared" si="0"/>
        <v>0</v>
      </c>
      <c r="W33" s="195">
        <f t="shared" si="0"/>
        <v>35500</v>
      </c>
      <c r="X33" s="75">
        <f t="shared" si="0"/>
        <v>0</v>
      </c>
      <c r="Y33" s="74">
        <f t="shared" si="0"/>
        <v>0</v>
      </c>
      <c r="Z33" s="77">
        <f t="shared" si="0"/>
        <v>0</v>
      </c>
      <c r="AA33" s="92"/>
    </row>
    <row r="34" spans="1:42" s="30" customFormat="1" ht="7.5" customHeight="1" thickBot="1" x14ac:dyDescent="0.3">
      <c r="A34" s="47"/>
      <c r="B34" s="47"/>
      <c r="C34" s="47"/>
      <c r="D34" s="53"/>
      <c r="E34" s="53"/>
      <c r="F34" s="53"/>
      <c r="G34" s="53"/>
      <c r="H34" s="53"/>
      <c r="I34" s="61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62"/>
      <c r="X34" s="62"/>
      <c r="Y34" s="62"/>
      <c r="Z34" s="62"/>
    </row>
    <row r="35" spans="1:42" s="3" customFormat="1" ht="15.95" customHeight="1" x14ac:dyDescent="0.25">
      <c r="A35" s="47"/>
      <c r="B35" s="47"/>
      <c r="C35" s="47"/>
      <c r="D35" s="24" t="s">
        <v>23</v>
      </c>
      <c r="E35" s="55"/>
      <c r="F35" s="55"/>
      <c r="G35" s="55"/>
      <c r="H35" s="55"/>
      <c r="I35" s="9" t="s">
        <v>15</v>
      </c>
      <c r="J35" s="60" t="s">
        <v>42</v>
      </c>
      <c r="K35" s="16" t="s">
        <v>24</v>
      </c>
      <c r="L35" s="16"/>
      <c r="M35" s="16" t="s">
        <v>212</v>
      </c>
      <c r="N35" s="60"/>
      <c r="O35" s="18"/>
      <c r="P35" s="18"/>
      <c r="Q35" s="18"/>
      <c r="R35" s="18"/>
      <c r="S35" s="18"/>
      <c r="T35" s="18"/>
      <c r="U35" s="18"/>
      <c r="V35" s="18"/>
      <c r="W35" s="208"/>
      <c r="X35" s="202"/>
      <c r="Y35" s="209"/>
      <c r="Z35" s="183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</row>
    <row r="36" spans="1:42" s="3" customFormat="1" ht="15.95" customHeight="1" x14ac:dyDescent="0.25">
      <c r="A36" s="210"/>
      <c r="B36" s="210"/>
      <c r="C36" s="210"/>
      <c r="D36" s="12"/>
      <c r="E36" s="56"/>
      <c r="F36" s="56"/>
      <c r="G36" s="56"/>
      <c r="H36" s="56"/>
      <c r="I36" s="11" t="s">
        <v>16</v>
      </c>
      <c r="J36" s="19" t="s">
        <v>42</v>
      </c>
      <c r="K36" s="17" t="s">
        <v>25</v>
      </c>
      <c r="L36" s="17"/>
      <c r="M36" s="17" t="s">
        <v>211</v>
      </c>
      <c r="N36" s="19"/>
      <c r="O36" s="20"/>
      <c r="P36" s="20"/>
      <c r="Q36" s="20"/>
      <c r="R36" s="20"/>
      <c r="S36" s="20"/>
      <c r="T36" s="20"/>
      <c r="U36" s="20"/>
      <c r="V36" s="20"/>
      <c r="W36" s="211"/>
      <c r="X36" s="209"/>
      <c r="Y36" s="209"/>
      <c r="Z36" s="183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</row>
    <row r="37" spans="1:42" s="2" customFormat="1" ht="15.95" customHeight="1" x14ac:dyDescent="0.25">
      <c r="A37" s="44"/>
      <c r="B37" s="45"/>
      <c r="C37" s="46"/>
      <c r="D37" s="57"/>
      <c r="E37" s="38"/>
      <c r="F37" s="38"/>
      <c r="G37" s="38"/>
      <c r="H37" s="38"/>
      <c r="I37" s="11" t="s">
        <v>17</v>
      </c>
      <c r="J37" s="19" t="s">
        <v>42</v>
      </c>
      <c r="K37" s="20" t="s">
        <v>214</v>
      </c>
      <c r="L37" s="17"/>
      <c r="M37" s="19"/>
      <c r="N37" s="19"/>
      <c r="O37" s="20"/>
      <c r="P37" s="56"/>
      <c r="Q37" s="56"/>
      <c r="R37" s="56"/>
      <c r="S37" s="56"/>
      <c r="T37" s="56"/>
      <c r="U37" s="56"/>
      <c r="V37" s="56"/>
      <c r="W37" s="58"/>
      <c r="X37" s="8"/>
      <c r="Z37" s="183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</row>
    <row r="38" spans="1:42" s="2" customFormat="1" ht="15.95" customHeight="1" thickBot="1" x14ac:dyDescent="0.3">
      <c r="A38" s="3"/>
      <c r="B38" s="45"/>
      <c r="C38" s="46"/>
      <c r="D38" s="59"/>
      <c r="E38" s="31"/>
      <c r="F38" s="31"/>
      <c r="G38" s="31"/>
      <c r="H38" s="31"/>
      <c r="I38" s="10" t="s">
        <v>18</v>
      </c>
      <c r="J38" s="21" t="s">
        <v>42</v>
      </c>
      <c r="K38" s="22" t="s">
        <v>213</v>
      </c>
      <c r="L38" s="23"/>
      <c r="M38" s="21"/>
      <c r="N38" s="21"/>
      <c r="O38" s="22"/>
      <c r="P38" s="25"/>
      <c r="Q38" s="25"/>
      <c r="R38" s="25"/>
      <c r="S38" s="25"/>
      <c r="T38" s="25"/>
      <c r="U38" s="25"/>
      <c r="V38" s="25"/>
      <c r="W38" s="13"/>
      <c r="Z38" s="183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</row>
  </sheetData>
  <mergeCells count="25">
    <mergeCell ref="D33:H33"/>
    <mergeCell ref="T5:V5"/>
    <mergeCell ref="W5:Y5"/>
    <mergeCell ref="Q4:Y4"/>
    <mergeCell ref="L5:L6"/>
    <mergeCell ref="Q5:S5"/>
    <mergeCell ref="E4:E6"/>
    <mergeCell ref="F4:F6"/>
    <mergeCell ref="G4:H4"/>
    <mergeCell ref="G5:G6"/>
    <mergeCell ref="Z4:Z6"/>
    <mergeCell ref="I4:I6"/>
    <mergeCell ref="D4:D6"/>
    <mergeCell ref="J5:J6"/>
    <mergeCell ref="H5:H6"/>
    <mergeCell ref="M4:P4"/>
    <mergeCell ref="M5:M6"/>
    <mergeCell ref="N5:N6"/>
    <mergeCell ref="O5:O6"/>
    <mergeCell ref="P5:P6"/>
    <mergeCell ref="A3:C4"/>
    <mergeCell ref="A5:A6"/>
    <mergeCell ref="B5:B6"/>
    <mergeCell ref="C5:C6"/>
    <mergeCell ref="K5:K6"/>
  </mergeCells>
  <phoneticPr fontId="0" type="noConversion"/>
  <pageMargins left="0.27559055118110237" right="0.19685039370078741" top="0.98425196850393704" bottom="0.19685039370078741" header="0.78740157480314965" footer="0.19685039370078741"/>
  <pageSetup paperSize="9" scale="54" orientation="landscape" r:id="rId1"/>
  <headerFooter alignWithMargins="0">
    <oddHeader>&amp;C&amp;"Arial,Tučné"&amp;24Požadavky na kapitálový rozpočet statutárního města Ostravy pro rok  2017 a kapitálový výhled na &amp;28léta  2018 - 2020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8"/>
  <sheetViews>
    <sheetView topLeftCell="C10" zoomScale="75" zoomScaleNormal="75" workbookViewId="0">
      <selection activeCell="K18" sqref="K18"/>
    </sheetView>
  </sheetViews>
  <sheetFormatPr defaultRowHeight="12.75" x14ac:dyDescent="0.2"/>
  <cols>
    <col min="1" max="3" width="6.7109375" customWidth="1"/>
    <col min="4" max="4" width="46.7109375" customWidth="1"/>
    <col min="5" max="6" width="4.28515625" customWidth="1"/>
    <col min="7" max="8" width="4.85546875" customWidth="1"/>
    <col min="9" max="9" width="13.5703125" customWidth="1"/>
    <col min="10" max="26" width="10.7109375" customWidth="1"/>
  </cols>
  <sheetData>
    <row r="1" spans="1:42" ht="15.75" customHeight="1" x14ac:dyDescent="0.25">
      <c r="Z1" s="65" t="s">
        <v>338</v>
      </c>
    </row>
    <row r="2" spans="1:42" ht="24.75" customHeight="1" x14ac:dyDescent="0.25">
      <c r="A2" s="5"/>
      <c r="D2" s="63" t="s">
        <v>44</v>
      </c>
      <c r="E2" s="64" t="s">
        <v>66</v>
      </c>
      <c r="F2" s="65"/>
      <c r="G2" s="65"/>
      <c r="H2" s="65"/>
      <c r="I2" s="65"/>
      <c r="J2" s="65"/>
      <c r="K2" s="65"/>
      <c r="L2" s="65"/>
      <c r="M2" s="14"/>
      <c r="N2" s="14"/>
      <c r="O2" s="14"/>
      <c r="P2" s="1"/>
      <c r="Z2" s="4" t="s">
        <v>26</v>
      </c>
    </row>
    <row r="3" spans="1:42" ht="15" customHeight="1" thickBot="1" x14ac:dyDescent="0.25">
      <c r="A3" s="692" t="s">
        <v>118</v>
      </c>
      <c r="B3" s="693"/>
      <c r="C3" s="694"/>
      <c r="I3" s="6" t="s">
        <v>2</v>
      </c>
      <c r="J3" s="6" t="s">
        <v>3</v>
      </c>
      <c r="K3" s="6" t="s">
        <v>4</v>
      </c>
      <c r="L3" s="6" t="s">
        <v>5</v>
      </c>
      <c r="M3" s="6" t="s">
        <v>6</v>
      </c>
      <c r="N3" s="6" t="s">
        <v>7</v>
      </c>
      <c r="O3" s="7" t="s">
        <v>208</v>
      </c>
      <c r="P3" s="7" t="s">
        <v>8</v>
      </c>
      <c r="Q3" s="7" t="s">
        <v>9</v>
      </c>
      <c r="R3" s="7" t="s">
        <v>10</v>
      </c>
      <c r="S3" s="7" t="s">
        <v>209</v>
      </c>
      <c r="T3" s="7" t="s">
        <v>11</v>
      </c>
      <c r="U3" s="7" t="s">
        <v>14</v>
      </c>
      <c r="V3" s="7" t="s">
        <v>19</v>
      </c>
      <c r="W3" s="7" t="s">
        <v>210</v>
      </c>
      <c r="X3" s="6" t="s">
        <v>30</v>
      </c>
      <c r="Y3" s="6" t="s">
        <v>31</v>
      </c>
      <c r="Z3" s="6" t="s">
        <v>32</v>
      </c>
    </row>
    <row r="4" spans="1:42" ht="15.75" customHeight="1" thickBot="1" x14ac:dyDescent="0.25">
      <c r="A4" s="695"/>
      <c r="B4" s="696"/>
      <c r="C4" s="697"/>
      <c r="D4" s="711" t="s">
        <v>0</v>
      </c>
      <c r="E4" s="729" t="s">
        <v>34</v>
      </c>
      <c r="F4" s="732" t="s">
        <v>35</v>
      </c>
      <c r="G4" s="735" t="s">
        <v>36</v>
      </c>
      <c r="H4" s="736"/>
      <c r="I4" s="708" t="s">
        <v>27</v>
      </c>
      <c r="J4" s="27" t="s">
        <v>33</v>
      </c>
      <c r="K4" s="27" t="s">
        <v>13</v>
      </c>
      <c r="L4" s="390" t="s">
        <v>12</v>
      </c>
      <c r="M4" s="716" t="s">
        <v>128</v>
      </c>
      <c r="N4" s="717"/>
      <c r="O4" s="717"/>
      <c r="P4" s="718"/>
      <c r="Q4" s="678" t="s">
        <v>136</v>
      </c>
      <c r="R4" s="679"/>
      <c r="S4" s="679"/>
      <c r="T4" s="679"/>
      <c r="U4" s="679"/>
      <c r="V4" s="679"/>
      <c r="W4" s="679"/>
      <c r="X4" s="679"/>
      <c r="Y4" s="679"/>
      <c r="Z4" s="668" t="s">
        <v>135</v>
      </c>
    </row>
    <row r="5" spans="1:42" ht="15.75" customHeight="1" x14ac:dyDescent="0.2">
      <c r="A5" s="698" t="s">
        <v>39</v>
      </c>
      <c r="B5" s="700" t="s">
        <v>40</v>
      </c>
      <c r="C5" s="702" t="s">
        <v>41</v>
      </c>
      <c r="D5" s="712"/>
      <c r="E5" s="730"/>
      <c r="F5" s="733"/>
      <c r="G5" s="737" t="s">
        <v>37</v>
      </c>
      <c r="H5" s="714" t="s">
        <v>38</v>
      </c>
      <c r="I5" s="709"/>
      <c r="J5" s="704" t="s">
        <v>132</v>
      </c>
      <c r="K5" s="704" t="s">
        <v>133</v>
      </c>
      <c r="L5" s="727" t="s">
        <v>134</v>
      </c>
      <c r="M5" s="719" t="s">
        <v>129</v>
      </c>
      <c r="N5" s="721" t="s">
        <v>43</v>
      </c>
      <c r="O5" s="683" t="s">
        <v>21</v>
      </c>
      <c r="P5" s="685" t="s">
        <v>22</v>
      </c>
      <c r="Q5" s="675" t="s">
        <v>117</v>
      </c>
      <c r="R5" s="676"/>
      <c r="S5" s="680"/>
      <c r="T5" s="675" t="s">
        <v>121</v>
      </c>
      <c r="U5" s="676"/>
      <c r="V5" s="677"/>
      <c r="W5" s="676" t="s">
        <v>130</v>
      </c>
      <c r="X5" s="676"/>
      <c r="Y5" s="726"/>
      <c r="Z5" s="706"/>
    </row>
    <row r="6" spans="1:42" ht="39" customHeight="1" thickBot="1" x14ac:dyDescent="0.25">
      <c r="A6" s="699"/>
      <c r="B6" s="701"/>
      <c r="C6" s="703"/>
      <c r="D6" s="713"/>
      <c r="E6" s="730"/>
      <c r="F6" s="733"/>
      <c r="G6" s="744"/>
      <c r="H6" s="743"/>
      <c r="I6" s="710"/>
      <c r="J6" s="705"/>
      <c r="K6" s="705"/>
      <c r="L6" s="728"/>
      <c r="M6" s="720"/>
      <c r="N6" s="722"/>
      <c r="O6" s="684"/>
      <c r="P6" s="686"/>
      <c r="Q6" s="194" t="s">
        <v>20</v>
      </c>
      <c r="R6" s="26" t="s">
        <v>28</v>
      </c>
      <c r="S6" s="15" t="s">
        <v>29</v>
      </c>
      <c r="T6" s="197" t="s">
        <v>20</v>
      </c>
      <c r="U6" s="26" t="s">
        <v>28</v>
      </c>
      <c r="V6" s="15" t="s">
        <v>29</v>
      </c>
      <c r="W6" s="197" t="s">
        <v>20</v>
      </c>
      <c r="X6" s="26" t="s">
        <v>28</v>
      </c>
      <c r="Y6" s="15" t="s">
        <v>29</v>
      </c>
      <c r="Z6" s="707"/>
    </row>
    <row r="7" spans="1:42" s="28" customFormat="1" ht="30" customHeight="1" x14ac:dyDescent="0.25">
      <c r="A7" s="48">
        <v>2212</v>
      </c>
      <c r="B7" s="49">
        <v>6121</v>
      </c>
      <c r="C7" s="50"/>
      <c r="D7" s="447" t="s">
        <v>242</v>
      </c>
      <c r="E7" s="32" t="s">
        <v>251</v>
      </c>
      <c r="F7" s="33" t="s">
        <v>251</v>
      </c>
      <c r="G7" s="33">
        <v>2017</v>
      </c>
      <c r="H7" s="34">
        <v>2017</v>
      </c>
      <c r="I7" s="81">
        <f t="shared" ref="I7:I9" si="0">J7+K7+L7+SUM(Q7:Z7)</f>
        <v>1600</v>
      </c>
      <c r="J7" s="80">
        <v>0</v>
      </c>
      <c r="K7" s="143">
        <v>0</v>
      </c>
      <c r="L7" s="374">
        <v>1600</v>
      </c>
      <c r="M7" s="376">
        <v>0</v>
      </c>
      <c r="N7" s="377">
        <v>800</v>
      </c>
      <c r="O7" s="113">
        <v>0</v>
      </c>
      <c r="P7" s="143">
        <v>800</v>
      </c>
      <c r="Q7" s="268">
        <v>0</v>
      </c>
      <c r="R7" s="113">
        <v>0</v>
      </c>
      <c r="S7" s="143">
        <v>0</v>
      </c>
      <c r="T7" s="268">
        <v>0</v>
      </c>
      <c r="U7" s="113">
        <v>0</v>
      </c>
      <c r="V7" s="143">
        <v>0</v>
      </c>
      <c r="W7" s="268">
        <v>0</v>
      </c>
      <c r="X7" s="113">
        <v>0</v>
      </c>
      <c r="Y7" s="143">
        <v>0</v>
      </c>
      <c r="Z7" s="81">
        <v>0</v>
      </c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</row>
    <row r="8" spans="1:42" s="29" customFormat="1" ht="30" customHeight="1" x14ac:dyDescent="0.25">
      <c r="A8" s="40">
        <v>2212</v>
      </c>
      <c r="B8" s="41">
        <v>6121</v>
      </c>
      <c r="C8" s="51"/>
      <c r="D8" s="451" t="s">
        <v>243</v>
      </c>
      <c r="E8" s="35" t="s">
        <v>251</v>
      </c>
      <c r="F8" s="36" t="s">
        <v>251</v>
      </c>
      <c r="G8" s="36">
        <v>2017</v>
      </c>
      <c r="H8" s="37">
        <v>2017</v>
      </c>
      <c r="I8" s="88">
        <v>1200</v>
      </c>
      <c r="J8" s="87">
        <v>0</v>
      </c>
      <c r="K8" s="112">
        <v>0</v>
      </c>
      <c r="L8" s="375">
        <v>1200</v>
      </c>
      <c r="M8" s="378">
        <v>0</v>
      </c>
      <c r="N8" s="379">
        <v>600</v>
      </c>
      <c r="O8" s="89">
        <v>0</v>
      </c>
      <c r="P8" s="112">
        <v>600</v>
      </c>
      <c r="Q8" s="269">
        <v>0</v>
      </c>
      <c r="R8" s="89">
        <v>0</v>
      </c>
      <c r="S8" s="112">
        <v>0</v>
      </c>
      <c r="T8" s="269">
        <v>0</v>
      </c>
      <c r="U8" s="89">
        <v>0</v>
      </c>
      <c r="V8" s="112">
        <v>0</v>
      </c>
      <c r="W8" s="269">
        <v>0</v>
      </c>
      <c r="X8" s="89">
        <v>0</v>
      </c>
      <c r="Y8" s="112">
        <v>0</v>
      </c>
      <c r="Z8" s="88">
        <v>0</v>
      </c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</row>
    <row r="9" spans="1:42" s="29" customFormat="1" ht="25.9" customHeight="1" x14ac:dyDescent="0.25">
      <c r="A9" s="40">
        <v>2212</v>
      </c>
      <c r="B9" s="41">
        <v>6121</v>
      </c>
      <c r="C9" s="51"/>
      <c r="D9" s="450" t="s">
        <v>244</v>
      </c>
      <c r="E9" s="35" t="s">
        <v>251</v>
      </c>
      <c r="F9" s="36" t="s">
        <v>251</v>
      </c>
      <c r="G9" s="36">
        <v>2017</v>
      </c>
      <c r="H9" s="37">
        <v>2017</v>
      </c>
      <c r="I9" s="88">
        <f t="shared" si="0"/>
        <v>1200</v>
      </c>
      <c r="J9" s="87">
        <v>0</v>
      </c>
      <c r="K9" s="112">
        <v>0</v>
      </c>
      <c r="L9" s="446">
        <v>1200</v>
      </c>
      <c r="M9" s="378">
        <v>0</v>
      </c>
      <c r="N9" s="379">
        <v>600</v>
      </c>
      <c r="O9" s="89">
        <v>0</v>
      </c>
      <c r="P9" s="112">
        <v>600</v>
      </c>
      <c r="Q9" s="269">
        <v>0</v>
      </c>
      <c r="R9" s="89">
        <v>0</v>
      </c>
      <c r="S9" s="112">
        <v>0</v>
      </c>
      <c r="T9" s="269">
        <v>0</v>
      </c>
      <c r="U9" s="89">
        <v>0</v>
      </c>
      <c r="V9" s="112">
        <v>0</v>
      </c>
      <c r="W9" s="269">
        <v>0</v>
      </c>
      <c r="X9" s="89">
        <v>0</v>
      </c>
      <c r="Y9" s="112">
        <v>0</v>
      </c>
      <c r="Z9" s="88">
        <v>0</v>
      </c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</row>
    <row r="10" spans="1:42" s="29" customFormat="1" ht="25.9" customHeight="1" x14ac:dyDescent="0.25">
      <c r="A10" s="40">
        <v>2219</v>
      </c>
      <c r="B10" s="41">
        <v>6121</v>
      </c>
      <c r="C10" s="51"/>
      <c r="D10" s="448" t="s">
        <v>245</v>
      </c>
      <c r="E10" s="35" t="s">
        <v>251</v>
      </c>
      <c r="F10" s="36" t="s">
        <v>251</v>
      </c>
      <c r="G10" s="36">
        <v>2018</v>
      </c>
      <c r="H10" s="37">
        <v>2018</v>
      </c>
      <c r="I10" s="88">
        <v>800</v>
      </c>
      <c r="J10" s="87">
        <v>0</v>
      </c>
      <c r="K10" s="112">
        <v>0</v>
      </c>
      <c r="L10" s="375">
        <v>0</v>
      </c>
      <c r="M10" s="378">
        <v>0</v>
      </c>
      <c r="N10" s="379">
        <v>0</v>
      </c>
      <c r="O10" s="89">
        <v>0</v>
      </c>
      <c r="P10" s="112">
        <v>0</v>
      </c>
      <c r="Q10" s="269">
        <v>400</v>
      </c>
      <c r="R10" s="89">
        <v>0</v>
      </c>
      <c r="S10" s="112">
        <v>400</v>
      </c>
      <c r="T10" s="269">
        <v>0</v>
      </c>
      <c r="U10" s="89">
        <v>0</v>
      </c>
      <c r="V10" s="112">
        <v>0</v>
      </c>
      <c r="W10" s="269">
        <v>0</v>
      </c>
      <c r="X10" s="89">
        <v>0</v>
      </c>
      <c r="Y10" s="112">
        <v>0</v>
      </c>
      <c r="Z10" s="88">
        <v>0</v>
      </c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</row>
    <row r="11" spans="1:42" s="29" customFormat="1" ht="25.9" customHeight="1" x14ac:dyDescent="0.25">
      <c r="A11" s="40">
        <v>3632</v>
      </c>
      <c r="B11" s="41">
        <v>6121</v>
      </c>
      <c r="C11" s="51"/>
      <c r="D11" s="448" t="s">
        <v>246</v>
      </c>
      <c r="E11" s="35" t="s">
        <v>251</v>
      </c>
      <c r="F11" s="36" t="s">
        <v>251</v>
      </c>
      <c r="G11" s="36">
        <v>2017</v>
      </c>
      <c r="H11" s="37">
        <v>2017</v>
      </c>
      <c r="I11" s="88">
        <v>1000</v>
      </c>
      <c r="J11" s="87">
        <v>0</v>
      </c>
      <c r="K11" s="112">
        <v>0</v>
      </c>
      <c r="L11" s="446">
        <v>1000</v>
      </c>
      <c r="M11" s="378">
        <v>0</v>
      </c>
      <c r="N11" s="379">
        <v>500</v>
      </c>
      <c r="O11" s="89">
        <v>0</v>
      </c>
      <c r="P11" s="112">
        <v>500</v>
      </c>
      <c r="Q11" s="269">
        <v>0</v>
      </c>
      <c r="R11" s="89">
        <v>0</v>
      </c>
      <c r="S11" s="112">
        <v>0</v>
      </c>
      <c r="T11" s="269">
        <v>0</v>
      </c>
      <c r="U11" s="89">
        <v>0</v>
      </c>
      <c r="V11" s="112">
        <v>0</v>
      </c>
      <c r="W11" s="269">
        <v>0</v>
      </c>
      <c r="X11" s="89">
        <v>0</v>
      </c>
      <c r="Y11" s="112">
        <v>0</v>
      </c>
      <c r="Z11" s="88">
        <v>0</v>
      </c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</row>
    <row r="12" spans="1:42" s="29" customFormat="1" ht="25.9" customHeight="1" x14ac:dyDescent="0.25">
      <c r="A12" s="40">
        <v>2212</v>
      </c>
      <c r="B12" s="41">
        <v>6121</v>
      </c>
      <c r="C12" s="51"/>
      <c r="D12" s="449" t="s">
        <v>247</v>
      </c>
      <c r="E12" s="35" t="s">
        <v>251</v>
      </c>
      <c r="F12" s="36" t="s">
        <v>251</v>
      </c>
      <c r="G12" s="36">
        <v>2018</v>
      </c>
      <c r="H12" s="37">
        <v>2018</v>
      </c>
      <c r="I12" s="88">
        <v>2800</v>
      </c>
      <c r="J12" s="87">
        <v>0</v>
      </c>
      <c r="K12" s="112">
        <v>0</v>
      </c>
      <c r="L12" s="375">
        <f t="shared" ref="L12:L15" si="1">M12+N12+O12+P12</f>
        <v>0</v>
      </c>
      <c r="M12" s="378">
        <v>0</v>
      </c>
      <c r="N12" s="379">
        <v>0</v>
      </c>
      <c r="O12" s="89">
        <v>0</v>
      </c>
      <c r="P12" s="112">
        <v>0</v>
      </c>
      <c r="Q12" s="269">
        <v>1400</v>
      </c>
      <c r="R12" s="89">
        <v>0</v>
      </c>
      <c r="S12" s="112">
        <v>1400</v>
      </c>
      <c r="T12" s="269">
        <v>0</v>
      </c>
      <c r="U12" s="89">
        <v>0</v>
      </c>
      <c r="V12" s="112">
        <v>0</v>
      </c>
      <c r="W12" s="269">
        <v>0</v>
      </c>
      <c r="X12" s="89">
        <v>0</v>
      </c>
      <c r="Y12" s="112">
        <v>0</v>
      </c>
      <c r="Z12" s="88">
        <v>0</v>
      </c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</row>
    <row r="13" spans="1:42" s="29" customFormat="1" ht="25.9" customHeight="1" x14ac:dyDescent="0.25">
      <c r="A13" s="40">
        <v>2212</v>
      </c>
      <c r="B13" s="41">
        <v>6121</v>
      </c>
      <c r="C13" s="51"/>
      <c r="D13" s="452" t="s">
        <v>248</v>
      </c>
      <c r="E13" s="35" t="s">
        <v>251</v>
      </c>
      <c r="F13" s="36" t="s">
        <v>251</v>
      </c>
      <c r="G13" s="36">
        <v>2019</v>
      </c>
      <c r="H13" s="37">
        <v>2019</v>
      </c>
      <c r="I13" s="88">
        <v>1400</v>
      </c>
      <c r="J13" s="87">
        <v>0</v>
      </c>
      <c r="K13" s="112">
        <v>0</v>
      </c>
      <c r="L13" s="446">
        <f t="shared" si="1"/>
        <v>0</v>
      </c>
      <c r="M13" s="378">
        <v>0</v>
      </c>
      <c r="N13" s="379">
        <v>0</v>
      </c>
      <c r="O13" s="89">
        <v>0</v>
      </c>
      <c r="P13" s="112">
        <v>0</v>
      </c>
      <c r="Q13" s="269">
        <v>0</v>
      </c>
      <c r="R13" s="89">
        <v>0</v>
      </c>
      <c r="S13" s="112">
        <v>0</v>
      </c>
      <c r="T13" s="269">
        <v>700</v>
      </c>
      <c r="U13" s="89">
        <v>0</v>
      </c>
      <c r="V13" s="112">
        <v>700</v>
      </c>
      <c r="W13" s="269">
        <v>0</v>
      </c>
      <c r="X13" s="89">
        <v>0</v>
      </c>
      <c r="Y13" s="112">
        <v>0</v>
      </c>
      <c r="Z13" s="88">
        <v>0</v>
      </c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</row>
    <row r="14" spans="1:42" s="29" customFormat="1" ht="25.9" customHeight="1" x14ac:dyDescent="0.25">
      <c r="A14" s="40">
        <v>3412</v>
      </c>
      <c r="B14" s="41">
        <v>6121</v>
      </c>
      <c r="C14" s="51"/>
      <c r="D14" s="449" t="s">
        <v>249</v>
      </c>
      <c r="E14" s="35" t="s">
        <v>251</v>
      </c>
      <c r="F14" s="36" t="s">
        <v>251</v>
      </c>
      <c r="G14" s="36">
        <v>2019</v>
      </c>
      <c r="H14" s="37">
        <v>2019</v>
      </c>
      <c r="I14" s="88">
        <v>30000</v>
      </c>
      <c r="J14" s="87">
        <v>0</v>
      </c>
      <c r="K14" s="112">
        <v>0</v>
      </c>
      <c r="L14" s="375">
        <f t="shared" si="1"/>
        <v>0</v>
      </c>
      <c r="M14" s="378">
        <v>0</v>
      </c>
      <c r="N14" s="379">
        <v>0</v>
      </c>
      <c r="O14" s="89">
        <v>0</v>
      </c>
      <c r="P14" s="112">
        <v>0</v>
      </c>
      <c r="Q14" s="269">
        <v>0</v>
      </c>
      <c r="R14" s="89">
        <v>0</v>
      </c>
      <c r="S14" s="112">
        <v>0</v>
      </c>
      <c r="T14" s="269">
        <v>10000</v>
      </c>
      <c r="U14" s="89">
        <v>15000</v>
      </c>
      <c r="V14" s="112">
        <v>5000</v>
      </c>
      <c r="W14" s="269">
        <v>0</v>
      </c>
      <c r="X14" s="89">
        <v>0</v>
      </c>
      <c r="Y14" s="112">
        <v>0</v>
      </c>
      <c r="Z14" s="88">
        <v>0</v>
      </c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</row>
    <row r="15" spans="1:42" s="29" customFormat="1" ht="25.9" customHeight="1" thickBot="1" x14ac:dyDescent="0.3">
      <c r="A15" s="40">
        <v>4357</v>
      </c>
      <c r="B15" s="41">
        <v>6121</v>
      </c>
      <c r="C15" s="51"/>
      <c r="D15" s="452" t="s">
        <v>250</v>
      </c>
      <c r="E15" s="182" t="s">
        <v>251</v>
      </c>
      <c r="F15" s="174" t="s">
        <v>251</v>
      </c>
      <c r="G15" s="174">
        <v>2020</v>
      </c>
      <c r="H15" s="175">
        <v>2020</v>
      </c>
      <c r="I15" s="88">
        <v>20000</v>
      </c>
      <c r="J15" s="87">
        <v>0</v>
      </c>
      <c r="K15" s="112">
        <v>0</v>
      </c>
      <c r="L15" s="446">
        <f t="shared" si="1"/>
        <v>0</v>
      </c>
      <c r="M15" s="378">
        <v>0</v>
      </c>
      <c r="N15" s="379">
        <v>0</v>
      </c>
      <c r="O15" s="89">
        <v>0</v>
      </c>
      <c r="P15" s="112">
        <v>0</v>
      </c>
      <c r="Q15" s="269">
        <v>0</v>
      </c>
      <c r="R15" s="89">
        <v>0</v>
      </c>
      <c r="S15" s="112">
        <v>0</v>
      </c>
      <c r="T15" s="269">
        <v>0</v>
      </c>
      <c r="U15" s="89">
        <v>0</v>
      </c>
      <c r="V15" s="112">
        <v>0</v>
      </c>
      <c r="W15" s="269">
        <v>10000</v>
      </c>
      <c r="X15" s="89">
        <v>10000</v>
      </c>
      <c r="Y15" s="112">
        <v>0</v>
      </c>
      <c r="Z15" s="88">
        <v>0</v>
      </c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</row>
    <row r="16" spans="1:42" s="30" customFormat="1" ht="23.1" customHeight="1" thickBot="1" x14ac:dyDescent="0.3">
      <c r="A16" s="42"/>
      <c r="B16" s="43"/>
      <c r="C16" s="52"/>
      <c r="D16" s="740" t="s">
        <v>1</v>
      </c>
      <c r="E16" s="724"/>
      <c r="F16" s="724"/>
      <c r="G16" s="724"/>
      <c r="H16" s="725"/>
      <c r="I16" s="72">
        <f t="shared" ref="I16:Z16" si="2">SUM(I7:I15)</f>
        <v>60000</v>
      </c>
      <c r="J16" s="73">
        <f t="shared" si="2"/>
        <v>0</v>
      </c>
      <c r="K16" s="74">
        <f t="shared" si="2"/>
        <v>0</v>
      </c>
      <c r="L16" s="405">
        <f t="shared" si="2"/>
        <v>5000</v>
      </c>
      <c r="M16" s="388">
        <f t="shared" si="2"/>
        <v>0</v>
      </c>
      <c r="N16" s="389">
        <f t="shared" si="2"/>
        <v>2500</v>
      </c>
      <c r="O16" s="75">
        <f t="shared" si="2"/>
        <v>0</v>
      </c>
      <c r="P16" s="74">
        <f t="shared" si="2"/>
        <v>2500</v>
      </c>
      <c r="Q16" s="195">
        <f t="shared" si="2"/>
        <v>1800</v>
      </c>
      <c r="R16" s="76">
        <f t="shared" si="2"/>
        <v>0</v>
      </c>
      <c r="S16" s="74">
        <f t="shared" si="2"/>
        <v>1800</v>
      </c>
      <c r="T16" s="195">
        <f t="shared" si="2"/>
        <v>10700</v>
      </c>
      <c r="U16" s="75">
        <f t="shared" si="2"/>
        <v>15000</v>
      </c>
      <c r="V16" s="74">
        <f t="shared" si="2"/>
        <v>5700</v>
      </c>
      <c r="W16" s="200">
        <f t="shared" si="2"/>
        <v>10000</v>
      </c>
      <c r="X16" s="75">
        <f t="shared" si="2"/>
        <v>10000</v>
      </c>
      <c r="Y16" s="75">
        <f t="shared" si="2"/>
        <v>0</v>
      </c>
      <c r="Z16" s="77">
        <f t="shared" si="2"/>
        <v>0</v>
      </c>
      <c r="AA16" s="92"/>
    </row>
    <row r="17" spans="1:42" s="30" customFormat="1" ht="7.5" customHeight="1" x14ac:dyDescent="0.25">
      <c r="A17" s="47"/>
      <c r="B17" s="47"/>
      <c r="C17" s="47"/>
      <c r="D17" s="53"/>
      <c r="E17" s="53"/>
      <c r="F17" s="53"/>
      <c r="G17" s="53"/>
      <c r="H17" s="53"/>
      <c r="I17" s="61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62"/>
      <c r="X17" s="62"/>
      <c r="Y17" s="62"/>
      <c r="Z17" s="62"/>
    </row>
    <row r="18" spans="1:42" ht="42.6" customHeight="1" x14ac:dyDescent="0.2"/>
    <row r="19" spans="1:42" ht="24.75" customHeight="1" x14ac:dyDescent="0.25">
      <c r="A19" s="5"/>
      <c r="D19" s="63" t="s">
        <v>44</v>
      </c>
      <c r="E19" s="64" t="s">
        <v>67</v>
      </c>
      <c r="F19" s="65"/>
      <c r="G19" s="65"/>
      <c r="H19" s="65"/>
      <c r="I19" s="65"/>
      <c r="J19" s="65"/>
      <c r="K19" s="65"/>
      <c r="L19" s="65"/>
      <c r="M19" s="14"/>
      <c r="N19" s="14"/>
      <c r="O19" s="14"/>
      <c r="P19" s="1"/>
      <c r="Z19" s="4" t="s">
        <v>26</v>
      </c>
    </row>
    <row r="20" spans="1:42" ht="15" customHeight="1" thickBot="1" x14ac:dyDescent="0.25">
      <c r="A20" s="692" t="s">
        <v>118</v>
      </c>
      <c r="B20" s="693"/>
      <c r="C20" s="694"/>
      <c r="I20" s="6" t="s">
        <v>2</v>
      </c>
      <c r="J20" s="6" t="s">
        <v>3</v>
      </c>
      <c r="K20" s="6" t="s">
        <v>4</v>
      </c>
      <c r="L20" s="6" t="s">
        <v>5</v>
      </c>
      <c r="M20" s="6" t="s">
        <v>6</v>
      </c>
      <c r="N20" s="6" t="s">
        <v>7</v>
      </c>
      <c r="O20" s="7" t="s">
        <v>208</v>
      </c>
      <c r="P20" s="7" t="s">
        <v>8</v>
      </c>
      <c r="Q20" s="7" t="s">
        <v>9</v>
      </c>
      <c r="R20" s="7" t="s">
        <v>10</v>
      </c>
      <c r="S20" s="7" t="s">
        <v>209</v>
      </c>
      <c r="T20" s="7" t="s">
        <v>11</v>
      </c>
      <c r="U20" s="7" t="s">
        <v>14</v>
      </c>
      <c r="V20" s="7" t="s">
        <v>19</v>
      </c>
      <c r="W20" s="7" t="s">
        <v>210</v>
      </c>
      <c r="X20" s="6" t="s">
        <v>30</v>
      </c>
      <c r="Y20" s="6" t="s">
        <v>31</v>
      </c>
      <c r="Z20" s="6" t="s">
        <v>32</v>
      </c>
    </row>
    <row r="21" spans="1:42" ht="15.75" customHeight="1" thickBot="1" x14ac:dyDescent="0.25">
      <c r="A21" s="695"/>
      <c r="B21" s="696"/>
      <c r="C21" s="697"/>
      <c r="D21" s="711" t="s">
        <v>0</v>
      </c>
      <c r="E21" s="729" t="s">
        <v>34</v>
      </c>
      <c r="F21" s="732" t="s">
        <v>35</v>
      </c>
      <c r="G21" s="735" t="s">
        <v>36</v>
      </c>
      <c r="H21" s="736"/>
      <c r="I21" s="708" t="s">
        <v>27</v>
      </c>
      <c r="J21" s="27" t="s">
        <v>33</v>
      </c>
      <c r="K21" s="27" t="s">
        <v>13</v>
      </c>
      <c r="L21" s="390" t="s">
        <v>12</v>
      </c>
      <c r="M21" s="716" t="s">
        <v>128</v>
      </c>
      <c r="N21" s="717"/>
      <c r="O21" s="717"/>
      <c r="P21" s="718"/>
      <c r="Q21" s="678" t="s">
        <v>136</v>
      </c>
      <c r="R21" s="679"/>
      <c r="S21" s="679"/>
      <c r="T21" s="679"/>
      <c r="U21" s="679"/>
      <c r="V21" s="679"/>
      <c r="W21" s="679"/>
      <c r="X21" s="679"/>
      <c r="Y21" s="679"/>
      <c r="Z21" s="668" t="s">
        <v>135</v>
      </c>
    </row>
    <row r="22" spans="1:42" ht="15.75" customHeight="1" x14ac:dyDescent="0.2">
      <c r="A22" s="698" t="s">
        <v>39</v>
      </c>
      <c r="B22" s="700" t="s">
        <v>40</v>
      </c>
      <c r="C22" s="702" t="s">
        <v>41</v>
      </c>
      <c r="D22" s="712"/>
      <c r="E22" s="730"/>
      <c r="F22" s="733"/>
      <c r="G22" s="737" t="s">
        <v>37</v>
      </c>
      <c r="H22" s="714" t="s">
        <v>38</v>
      </c>
      <c r="I22" s="709"/>
      <c r="J22" s="704" t="s">
        <v>132</v>
      </c>
      <c r="K22" s="704" t="s">
        <v>133</v>
      </c>
      <c r="L22" s="727" t="s">
        <v>134</v>
      </c>
      <c r="M22" s="719" t="s">
        <v>129</v>
      </c>
      <c r="N22" s="721" t="s">
        <v>43</v>
      </c>
      <c r="O22" s="683" t="s">
        <v>21</v>
      </c>
      <c r="P22" s="685" t="s">
        <v>22</v>
      </c>
      <c r="Q22" s="675" t="s">
        <v>117</v>
      </c>
      <c r="R22" s="676"/>
      <c r="S22" s="680"/>
      <c r="T22" s="675" t="s">
        <v>121</v>
      </c>
      <c r="U22" s="676"/>
      <c r="V22" s="677"/>
      <c r="W22" s="676" t="s">
        <v>130</v>
      </c>
      <c r="X22" s="676"/>
      <c r="Y22" s="726"/>
      <c r="Z22" s="706"/>
    </row>
    <row r="23" spans="1:42" ht="39" customHeight="1" thickBot="1" x14ac:dyDescent="0.25">
      <c r="A23" s="699"/>
      <c r="B23" s="701"/>
      <c r="C23" s="703"/>
      <c r="D23" s="713"/>
      <c r="E23" s="730"/>
      <c r="F23" s="733"/>
      <c r="G23" s="744"/>
      <c r="H23" s="743"/>
      <c r="I23" s="710"/>
      <c r="J23" s="705"/>
      <c r="K23" s="705"/>
      <c r="L23" s="728"/>
      <c r="M23" s="720"/>
      <c r="N23" s="722"/>
      <c r="O23" s="684"/>
      <c r="P23" s="686"/>
      <c r="Q23" s="194" t="s">
        <v>20</v>
      </c>
      <c r="R23" s="26" t="s">
        <v>28</v>
      </c>
      <c r="S23" s="15" t="s">
        <v>29</v>
      </c>
      <c r="T23" s="197" t="s">
        <v>20</v>
      </c>
      <c r="U23" s="26" t="s">
        <v>28</v>
      </c>
      <c r="V23" s="15" t="s">
        <v>29</v>
      </c>
      <c r="W23" s="197" t="s">
        <v>20</v>
      </c>
      <c r="X23" s="26" t="s">
        <v>28</v>
      </c>
      <c r="Y23" s="15" t="s">
        <v>29</v>
      </c>
      <c r="Z23" s="707"/>
    </row>
    <row r="24" spans="1:42" s="28" customFormat="1" ht="25.5" customHeight="1" x14ac:dyDescent="0.25">
      <c r="A24" s="48"/>
      <c r="B24" s="49"/>
      <c r="C24" s="50"/>
      <c r="D24" s="110" t="s">
        <v>252</v>
      </c>
      <c r="E24" s="32" t="s">
        <v>261</v>
      </c>
      <c r="F24" s="33" t="s">
        <v>261</v>
      </c>
      <c r="G24" s="33">
        <v>2016</v>
      </c>
      <c r="H24" s="34">
        <v>2019</v>
      </c>
      <c r="I24" s="81">
        <v>17100</v>
      </c>
      <c r="J24" s="80">
        <v>0</v>
      </c>
      <c r="K24" s="143">
        <v>2700</v>
      </c>
      <c r="L24" s="374">
        <v>7400</v>
      </c>
      <c r="M24" s="376">
        <v>0</v>
      </c>
      <c r="N24" s="377">
        <v>7300</v>
      </c>
      <c r="O24" s="113">
        <v>0</v>
      </c>
      <c r="P24" s="143">
        <v>100</v>
      </c>
      <c r="Q24" s="268">
        <v>3900</v>
      </c>
      <c r="R24" s="113">
        <v>0</v>
      </c>
      <c r="S24" s="143">
        <v>100</v>
      </c>
      <c r="T24" s="268">
        <v>2000</v>
      </c>
      <c r="U24" s="113">
        <v>0</v>
      </c>
      <c r="V24" s="143">
        <v>0</v>
      </c>
      <c r="W24" s="268">
        <v>1000</v>
      </c>
      <c r="X24" s="113">
        <v>0</v>
      </c>
      <c r="Y24" s="143">
        <v>0</v>
      </c>
      <c r="Z24" s="88">
        <v>0</v>
      </c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</row>
    <row r="25" spans="1:42" s="29" customFormat="1" ht="25.5" customHeight="1" x14ac:dyDescent="0.25">
      <c r="A25" s="40"/>
      <c r="B25" s="41"/>
      <c r="C25" s="51"/>
      <c r="D25" s="110" t="s">
        <v>253</v>
      </c>
      <c r="E25" s="35" t="s">
        <v>261</v>
      </c>
      <c r="F25" s="36" t="s">
        <v>261</v>
      </c>
      <c r="G25" s="36">
        <v>2017</v>
      </c>
      <c r="H25" s="37">
        <v>2019</v>
      </c>
      <c r="I25" s="88">
        <v>4700</v>
      </c>
      <c r="J25" s="87">
        <v>0</v>
      </c>
      <c r="K25" s="112">
        <v>0</v>
      </c>
      <c r="L25" s="375">
        <v>2700</v>
      </c>
      <c r="M25" s="378">
        <v>0</v>
      </c>
      <c r="N25" s="379">
        <v>2700</v>
      </c>
      <c r="O25" s="89">
        <v>0</v>
      </c>
      <c r="P25" s="112">
        <v>0</v>
      </c>
      <c r="Q25" s="269">
        <v>1000</v>
      </c>
      <c r="R25" s="89">
        <v>0</v>
      </c>
      <c r="S25" s="112">
        <v>0</v>
      </c>
      <c r="T25" s="269">
        <v>1000</v>
      </c>
      <c r="U25" s="89">
        <v>0</v>
      </c>
      <c r="V25" s="112">
        <v>0</v>
      </c>
      <c r="W25" s="269">
        <v>0</v>
      </c>
      <c r="X25" s="89">
        <v>0</v>
      </c>
      <c r="Y25" s="112">
        <v>0</v>
      </c>
      <c r="Z25" s="88">
        <v>0</v>
      </c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</row>
    <row r="26" spans="1:42" s="29" customFormat="1" ht="30" customHeight="1" x14ac:dyDescent="0.25">
      <c r="A26" s="40"/>
      <c r="B26" s="41"/>
      <c r="C26" s="51"/>
      <c r="D26" s="111" t="s">
        <v>254</v>
      </c>
      <c r="E26" s="35" t="s">
        <v>261</v>
      </c>
      <c r="F26" s="36" t="s">
        <v>261</v>
      </c>
      <c r="G26" s="36">
        <v>2017</v>
      </c>
      <c r="H26" s="37">
        <v>2019</v>
      </c>
      <c r="I26" s="88">
        <v>3500</v>
      </c>
      <c r="J26" s="87">
        <v>0</v>
      </c>
      <c r="K26" s="112">
        <v>0</v>
      </c>
      <c r="L26" s="446">
        <v>3000</v>
      </c>
      <c r="M26" s="378">
        <v>0</v>
      </c>
      <c r="N26" s="379">
        <v>3000</v>
      </c>
      <c r="O26" s="89">
        <v>0</v>
      </c>
      <c r="P26" s="112">
        <v>0</v>
      </c>
      <c r="Q26" s="269">
        <v>500</v>
      </c>
      <c r="R26" s="89">
        <v>0</v>
      </c>
      <c r="S26" s="112">
        <v>0</v>
      </c>
      <c r="T26" s="269">
        <v>0</v>
      </c>
      <c r="U26" s="89">
        <v>0</v>
      </c>
      <c r="V26" s="112">
        <v>0</v>
      </c>
      <c r="W26" s="269">
        <v>0</v>
      </c>
      <c r="X26" s="89">
        <v>0</v>
      </c>
      <c r="Y26" s="112">
        <v>0</v>
      </c>
      <c r="Z26" s="88">
        <v>0</v>
      </c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</row>
    <row r="27" spans="1:42" s="29" customFormat="1" ht="25.5" customHeight="1" x14ac:dyDescent="0.25">
      <c r="A27" s="40"/>
      <c r="B27" s="41"/>
      <c r="C27" s="51"/>
      <c r="D27" s="110" t="s">
        <v>255</v>
      </c>
      <c r="E27" s="35" t="s">
        <v>261</v>
      </c>
      <c r="F27" s="36" t="s">
        <v>261</v>
      </c>
      <c r="G27" s="36">
        <v>2016</v>
      </c>
      <c r="H27" s="37">
        <v>2017</v>
      </c>
      <c r="I27" s="88">
        <v>2500</v>
      </c>
      <c r="J27" s="87">
        <v>0</v>
      </c>
      <c r="K27" s="112">
        <v>500</v>
      </c>
      <c r="L27" s="375">
        <v>2000</v>
      </c>
      <c r="M27" s="378">
        <v>0</v>
      </c>
      <c r="N27" s="379">
        <v>2000</v>
      </c>
      <c r="O27" s="89">
        <v>0</v>
      </c>
      <c r="P27" s="112">
        <v>0</v>
      </c>
      <c r="Q27" s="269">
        <v>0</v>
      </c>
      <c r="R27" s="89">
        <v>0</v>
      </c>
      <c r="S27" s="112">
        <v>0</v>
      </c>
      <c r="T27" s="269">
        <v>0</v>
      </c>
      <c r="U27" s="89">
        <v>0</v>
      </c>
      <c r="V27" s="112">
        <v>0</v>
      </c>
      <c r="W27" s="269">
        <v>0</v>
      </c>
      <c r="X27" s="89">
        <v>0</v>
      </c>
      <c r="Y27" s="112">
        <v>0</v>
      </c>
      <c r="Z27" s="88">
        <v>0</v>
      </c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</row>
    <row r="28" spans="1:42" s="29" customFormat="1" ht="25.5" customHeight="1" x14ac:dyDescent="0.25">
      <c r="A28" s="40"/>
      <c r="B28" s="41"/>
      <c r="C28" s="51"/>
      <c r="D28" s="110" t="s">
        <v>256</v>
      </c>
      <c r="E28" s="35" t="s">
        <v>261</v>
      </c>
      <c r="F28" s="36" t="s">
        <v>261</v>
      </c>
      <c r="G28" s="36">
        <v>2017</v>
      </c>
      <c r="H28" s="37">
        <v>2018</v>
      </c>
      <c r="I28" s="88">
        <v>2000</v>
      </c>
      <c r="J28" s="87">
        <v>0</v>
      </c>
      <c r="K28" s="112">
        <v>0</v>
      </c>
      <c r="L28" s="446">
        <v>1000</v>
      </c>
      <c r="M28" s="378">
        <v>0</v>
      </c>
      <c r="N28" s="379">
        <v>1000</v>
      </c>
      <c r="O28" s="89">
        <v>0</v>
      </c>
      <c r="P28" s="112">
        <v>0</v>
      </c>
      <c r="Q28" s="269">
        <v>500</v>
      </c>
      <c r="R28" s="89">
        <v>0</v>
      </c>
      <c r="S28" s="112">
        <v>0</v>
      </c>
      <c r="T28" s="269">
        <v>500</v>
      </c>
      <c r="U28" s="89">
        <v>0</v>
      </c>
      <c r="V28" s="112">
        <v>0</v>
      </c>
      <c r="W28" s="269">
        <v>0</v>
      </c>
      <c r="X28" s="89">
        <v>0</v>
      </c>
      <c r="Y28" s="112">
        <v>0</v>
      </c>
      <c r="Z28" s="88">
        <v>0</v>
      </c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</row>
    <row r="29" spans="1:42" s="29" customFormat="1" ht="25.5" customHeight="1" x14ac:dyDescent="0.25">
      <c r="A29" s="40"/>
      <c r="B29" s="41"/>
      <c r="C29" s="51"/>
      <c r="D29" s="118" t="s">
        <v>257</v>
      </c>
      <c r="E29" s="35" t="s">
        <v>261</v>
      </c>
      <c r="F29" s="36" t="s">
        <v>261</v>
      </c>
      <c r="G29" s="36">
        <v>2017</v>
      </c>
      <c r="H29" s="37">
        <v>2020</v>
      </c>
      <c r="I29" s="88">
        <v>2000</v>
      </c>
      <c r="J29" s="87">
        <v>0</v>
      </c>
      <c r="K29" s="112">
        <v>0</v>
      </c>
      <c r="L29" s="375">
        <v>500</v>
      </c>
      <c r="M29" s="378">
        <v>0</v>
      </c>
      <c r="N29" s="379">
        <v>500</v>
      </c>
      <c r="O29" s="89">
        <v>0</v>
      </c>
      <c r="P29" s="112">
        <v>0</v>
      </c>
      <c r="Q29" s="269">
        <v>500</v>
      </c>
      <c r="R29" s="89">
        <v>0</v>
      </c>
      <c r="S29" s="112">
        <v>0</v>
      </c>
      <c r="T29" s="269">
        <v>500</v>
      </c>
      <c r="U29" s="89">
        <v>0</v>
      </c>
      <c r="V29" s="112">
        <v>0</v>
      </c>
      <c r="W29" s="269">
        <v>500</v>
      </c>
      <c r="X29" s="89">
        <v>0</v>
      </c>
      <c r="Y29" s="112">
        <v>0</v>
      </c>
      <c r="Z29" s="88">
        <v>0</v>
      </c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</row>
    <row r="30" spans="1:42" s="29" customFormat="1" ht="25.5" customHeight="1" x14ac:dyDescent="0.25">
      <c r="A30" s="40"/>
      <c r="B30" s="41"/>
      <c r="C30" s="51"/>
      <c r="D30" s="445" t="s">
        <v>258</v>
      </c>
      <c r="E30" s="35" t="s">
        <v>261</v>
      </c>
      <c r="F30" s="36" t="s">
        <v>261</v>
      </c>
      <c r="G30" s="36">
        <v>2018</v>
      </c>
      <c r="H30" s="37">
        <v>2020</v>
      </c>
      <c r="I30" s="88">
        <v>28800</v>
      </c>
      <c r="J30" s="87">
        <v>0</v>
      </c>
      <c r="K30" s="112">
        <v>0</v>
      </c>
      <c r="L30" s="446">
        <f t="shared" ref="L30" si="3">M30+N30+O30+P30</f>
        <v>0</v>
      </c>
      <c r="M30" s="378">
        <v>0</v>
      </c>
      <c r="N30" s="379">
        <v>0</v>
      </c>
      <c r="O30" s="89">
        <v>0</v>
      </c>
      <c r="P30" s="112">
        <v>0</v>
      </c>
      <c r="Q30" s="269">
        <v>18000</v>
      </c>
      <c r="R30" s="89">
        <v>0</v>
      </c>
      <c r="S30" s="112">
        <v>0</v>
      </c>
      <c r="T30" s="269">
        <v>10000</v>
      </c>
      <c r="U30" s="89">
        <v>0</v>
      </c>
      <c r="V30" s="112">
        <v>0</v>
      </c>
      <c r="W30" s="269">
        <v>800</v>
      </c>
      <c r="X30" s="89">
        <v>0</v>
      </c>
      <c r="Y30" s="112">
        <v>0</v>
      </c>
      <c r="Z30" s="88">
        <v>0</v>
      </c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</row>
    <row r="31" spans="1:42" s="29" customFormat="1" ht="25.5" customHeight="1" x14ac:dyDescent="0.25">
      <c r="A31" s="40"/>
      <c r="B31" s="41"/>
      <c r="C31" s="51"/>
      <c r="D31" s="118" t="s">
        <v>259</v>
      </c>
      <c r="E31" s="35" t="s">
        <v>261</v>
      </c>
      <c r="F31" s="36" t="s">
        <v>261</v>
      </c>
      <c r="G31" s="36">
        <v>2017</v>
      </c>
      <c r="H31" s="37">
        <v>2020</v>
      </c>
      <c r="I31" s="88">
        <v>8000</v>
      </c>
      <c r="J31" s="87">
        <v>0</v>
      </c>
      <c r="K31" s="112">
        <v>0</v>
      </c>
      <c r="L31" s="375">
        <v>2000</v>
      </c>
      <c r="M31" s="378">
        <v>0</v>
      </c>
      <c r="N31" s="379">
        <v>2000</v>
      </c>
      <c r="O31" s="89">
        <v>0</v>
      </c>
      <c r="P31" s="112">
        <v>0</v>
      </c>
      <c r="Q31" s="269">
        <v>2000</v>
      </c>
      <c r="R31" s="89">
        <v>0</v>
      </c>
      <c r="S31" s="112">
        <v>0</v>
      </c>
      <c r="T31" s="269">
        <v>2000</v>
      </c>
      <c r="U31" s="89">
        <v>0</v>
      </c>
      <c r="V31" s="112">
        <v>0</v>
      </c>
      <c r="W31" s="269">
        <v>2000</v>
      </c>
      <c r="X31" s="89">
        <v>0</v>
      </c>
      <c r="Y31" s="112">
        <v>0</v>
      </c>
      <c r="Z31" s="88">
        <v>0</v>
      </c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</row>
    <row r="32" spans="1:42" s="29" customFormat="1" ht="25.5" customHeight="1" thickBot="1" x14ac:dyDescent="0.3">
      <c r="A32" s="40"/>
      <c r="B32" s="41"/>
      <c r="C32" s="51"/>
      <c r="D32" s="445" t="s">
        <v>260</v>
      </c>
      <c r="E32" s="182" t="s">
        <v>261</v>
      </c>
      <c r="F32" s="174" t="s">
        <v>261</v>
      </c>
      <c r="G32" s="174">
        <v>2017</v>
      </c>
      <c r="H32" s="175">
        <v>2018</v>
      </c>
      <c r="I32" s="88">
        <v>1000</v>
      </c>
      <c r="J32" s="87">
        <v>0</v>
      </c>
      <c r="K32" s="112">
        <v>0</v>
      </c>
      <c r="L32" s="446">
        <v>800</v>
      </c>
      <c r="M32" s="378">
        <v>0</v>
      </c>
      <c r="N32" s="379">
        <v>800</v>
      </c>
      <c r="O32" s="89">
        <v>0</v>
      </c>
      <c r="P32" s="112">
        <v>0</v>
      </c>
      <c r="Q32" s="269">
        <v>200</v>
      </c>
      <c r="R32" s="89">
        <v>0</v>
      </c>
      <c r="S32" s="112">
        <v>0</v>
      </c>
      <c r="T32" s="269">
        <v>0</v>
      </c>
      <c r="U32" s="89">
        <v>0</v>
      </c>
      <c r="V32" s="112">
        <v>0</v>
      </c>
      <c r="W32" s="269">
        <v>0</v>
      </c>
      <c r="X32" s="89">
        <v>0</v>
      </c>
      <c r="Y32" s="112">
        <v>0</v>
      </c>
      <c r="Z32" s="88">
        <v>0</v>
      </c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</row>
    <row r="33" spans="1:42" s="30" customFormat="1" ht="23.1" customHeight="1" thickBot="1" x14ac:dyDescent="0.3">
      <c r="A33" s="42"/>
      <c r="B33" s="43"/>
      <c r="C33" s="52"/>
      <c r="D33" s="740" t="s">
        <v>1</v>
      </c>
      <c r="E33" s="724"/>
      <c r="F33" s="724"/>
      <c r="G33" s="724"/>
      <c r="H33" s="725"/>
      <c r="I33" s="72">
        <f t="shared" ref="I33:Z33" si="4">SUM(I24:I32)</f>
        <v>69600</v>
      </c>
      <c r="J33" s="73">
        <f t="shared" si="4"/>
        <v>0</v>
      </c>
      <c r="K33" s="75">
        <f t="shared" si="4"/>
        <v>3200</v>
      </c>
      <c r="L33" s="387">
        <f t="shared" si="4"/>
        <v>19400</v>
      </c>
      <c r="M33" s="388">
        <f t="shared" si="4"/>
        <v>0</v>
      </c>
      <c r="N33" s="389">
        <f t="shared" si="4"/>
        <v>19300</v>
      </c>
      <c r="O33" s="75">
        <f t="shared" si="4"/>
        <v>0</v>
      </c>
      <c r="P33" s="74">
        <f t="shared" si="4"/>
        <v>100</v>
      </c>
      <c r="Q33" s="200">
        <f t="shared" si="4"/>
        <v>26600</v>
      </c>
      <c r="R33" s="75">
        <f t="shared" si="4"/>
        <v>0</v>
      </c>
      <c r="S33" s="75">
        <f t="shared" si="4"/>
        <v>100</v>
      </c>
      <c r="T33" s="195">
        <f t="shared" si="4"/>
        <v>16000</v>
      </c>
      <c r="U33" s="75">
        <f t="shared" si="4"/>
        <v>0</v>
      </c>
      <c r="V33" s="74">
        <f t="shared" si="4"/>
        <v>0</v>
      </c>
      <c r="W33" s="195">
        <f t="shared" si="4"/>
        <v>4300</v>
      </c>
      <c r="X33" s="75">
        <f t="shared" si="4"/>
        <v>0</v>
      </c>
      <c r="Y33" s="74">
        <f t="shared" si="4"/>
        <v>0</v>
      </c>
      <c r="Z33" s="77">
        <f t="shared" si="4"/>
        <v>0</v>
      </c>
      <c r="AA33" s="92"/>
    </row>
    <row r="34" spans="1:42" s="30" customFormat="1" ht="7.5" customHeight="1" thickBot="1" x14ac:dyDescent="0.3">
      <c r="A34" s="47"/>
      <c r="B34" s="47"/>
      <c r="C34" s="47"/>
      <c r="D34" s="53"/>
      <c r="E34" s="53"/>
      <c r="F34" s="53"/>
      <c r="G34" s="53"/>
      <c r="H34" s="53"/>
      <c r="I34" s="61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62"/>
      <c r="X34" s="62"/>
      <c r="Y34" s="62"/>
      <c r="Z34" s="62"/>
    </row>
    <row r="35" spans="1:42" s="3" customFormat="1" ht="15.95" customHeight="1" x14ac:dyDescent="0.25">
      <c r="A35" s="47"/>
      <c r="B35" s="47"/>
      <c r="C35" s="47"/>
      <c r="D35" s="24" t="s">
        <v>23</v>
      </c>
      <c r="E35" s="55"/>
      <c r="F35" s="55"/>
      <c r="G35" s="55"/>
      <c r="H35" s="55"/>
      <c r="I35" s="9" t="s">
        <v>15</v>
      </c>
      <c r="J35" s="60" t="s">
        <v>42</v>
      </c>
      <c r="K35" s="16" t="s">
        <v>24</v>
      </c>
      <c r="L35" s="16"/>
      <c r="M35" s="16" t="s">
        <v>212</v>
      </c>
      <c r="N35" s="60"/>
      <c r="O35" s="18"/>
      <c r="P35" s="18"/>
      <c r="Q35" s="18"/>
      <c r="R35" s="18"/>
      <c r="S35" s="18"/>
      <c r="T35" s="18"/>
      <c r="U35" s="18"/>
      <c r="V35" s="18"/>
      <c r="W35" s="208"/>
      <c r="X35" s="202"/>
      <c r="Y35" s="209"/>
      <c r="Z35" s="183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</row>
    <row r="36" spans="1:42" s="3" customFormat="1" ht="15.95" customHeight="1" x14ac:dyDescent="0.25">
      <c r="A36" s="210"/>
      <c r="B36" s="210"/>
      <c r="C36" s="210"/>
      <c r="D36" s="12"/>
      <c r="E36" s="56"/>
      <c r="F36" s="56"/>
      <c r="G36" s="56"/>
      <c r="H36" s="56"/>
      <c r="I36" s="11" t="s">
        <v>16</v>
      </c>
      <c r="J36" s="19" t="s">
        <v>42</v>
      </c>
      <c r="K36" s="17" t="s">
        <v>25</v>
      </c>
      <c r="L36" s="17"/>
      <c r="M36" s="17" t="s">
        <v>211</v>
      </c>
      <c r="N36" s="19"/>
      <c r="O36" s="20"/>
      <c r="P36" s="20"/>
      <c r="Q36" s="20"/>
      <c r="R36" s="20"/>
      <c r="S36" s="20"/>
      <c r="T36" s="20"/>
      <c r="U36" s="20"/>
      <c r="V36" s="20"/>
      <c r="W36" s="211"/>
      <c r="X36" s="209"/>
      <c r="Y36" s="209"/>
      <c r="Z36" s="183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</row>
    <row r="37" spans="1:42" s="2" customFormat="1" ht="15.95" customHeight="1" x14ac:dyDescent="0.25">
      <c r="A37" s="44"/>
      <c r="B37" s="45"/>
      <c r="C37" s="46"/>
      <c r="D37" s="57"/>
      <c r="E37" s="38"/>
      <c r="F37" s="38"/>
      <c r="G37" s="38"/>
      <c r="H37" s="38"/>
      <c r="I37" s="11" t="s">
        <v>17</v>
      </c>
      <c r="J37" s="19" t="s">
        <v>42</v>
      </c>
      <c r="K37" s="20" t="s">
        <v>214</v>
      </c>
      <c r="L37" s="17"/>
      <c r="M37" s="19"/>
      <c r="N37" s="19"/>
      <c r="O37" s="20"/>
      <c r="P37" s="56"/>
      <c r="Q37" s="56"/>
      <c r="R37" s="56"/>
      <c r="S37" s="56"/>
      <c r="T37" s="56"/>
      <c r="U37" s="56"/>
      <c r="V37" s="56"/>
      <c r="W37" s="58"/>
      <c r="X37" s="8"/>
      <c r="Z37" s="183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</row>
    <row r="38" spans="1:42" s="2" customFormat="1" ht="15.95" customHeight="1" thickBot="1" x14ac:dyDescent="0.3">
      <c r="A38" s="3"/>
      <c r="B38" s="45"/>
      <c r="C38" s="46"/>
      <c r="D38" s="59"/>
      <c r="E38" s="31"/>
      <c r="F38" s="31"/>
      <c r="G38" s="31"/>
      <c r="H38" s="31"/>
      <c r="I38" s="10" t="s">
        <v>18</v>
      </c>
      <c r="J38" s="21" t="s">
        <v>42</v>
      </c>
      <c r="K38" s="22" t="s">
        <v>213</v>
      </c>
      <c r="L38" s="23"/>
      <c r="M38" s="21"/>
      <c r="N38" s="21"/>
      <c r="O38" s="22"/>
      <c r="P38" s="25"/>
      <c r="Q38" s="25"/>
      <c r="R38" s="25"/>
      <c r="S38" s="25"/>
      <c r="T38" s="25"/>
      <c r="U38" s="25"/>
      <c r="V38" s="25"/>
      <c r="W38" s="13"/>
      <c r="Z38" s="183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</row>
  </sheetData>
  <mergeCells count="50">
    <mergeCell ref="A3:C4"/>
    <mergeCell ref="A5:A6"/>
    <mergeCell ref="B5:B6"/>
    <mergeCell ref="C5:C6"/>
    <mergeCell ref="K5:K6"/>
    <mergeCell ref="Z4:Z6"/>
    <mergeCell ref="I4:I6"/>
    <mergeCell ref="D4:D6"/>
    <mergeCell ref="J5:J6"/>
    <mergeCell ref="H5:H6"/>
    <mergeCell ref="M4:P4"/>
    <mergeCell ref="M5:M6"/>
    <mergeCell ref="N5:N6"/>
    <mergeCell ref="O5:O6"/>
    <mergeCell ref="P5:P6"/>
    <mergeCell ref="D16:H16"/>
    <mergeCell ref="T5:V5"/>
    <mergeCell ref="W5:Y5"/>
    <mergeCell ref="Q4:Y4"/>
    <mergeCell ref="L5:L6"/>
    <mergeCell ref="Q5:S5"/>
    <mergeCell ref="E4:E6"/>
    <mergeCell ref="F4:F6"/>
    <mergeCell ref="G4:H4"/>
    <mergeCell ref="G5:G6"/>
    <mergeCell ref="A20:C21"/>
    <mergeCell ref="D21:D23"/>
    <mergeCell ref="E21:E23"/>
    <mergeCell ref="F21:F23"/>
    <mergeCell ref="Q21:Y21"/>
    <mergeCell ref="N22:N23"/>
    <mergeCell ref="O22:O23"/>
    <mergeCell ref="P22:P23"/>
    <mergeCell ref="Q22:S22"/>
    <mergeCell ref="D33:H33"/>
    <mergeCell ref="Z21:Z23"/>
    <mergeCell ref="A22:A23"/>
    <mergeCell ref="B22:B23"/>
    <mergeCell ref="C22:C23"/>
    <mergeCell ref="G22:G23"/>
    <mergeCell ref="H22:H23"/>
    <mergeCell ref="J22:J23"/>
    <mergeCell ref="K22:K23"/>
    <mergeCell ref="L22:L23"/>
    <mergeCell ref="T22:V22"/>
    <mergeCell ref="W22:Y22"/>
    <mergeCell ref="M22:M23"/>
    <mergeCell ref="G21:H21"/>
    <mergeCell ref="I21:I23"/>
    <mergeCell ref="M21:P21"/>
  </mergeCells>
  <phoneticPr fontId="0" type="noConversion"/>
  <pageMargins left="0.27559055118110237" right="0.19685039370078741" top="0.98425196850393704" bottom="0.19685039370078741" header="0.78740157480314965" footer="0.19685039370078741"/>
  <pageSetup paperSize="9" scale="54" orientation="landscape" r:id="rId1"/>
  <headerFooter alignWithMargins="0">
    <oddHeader>&amp;C&amp;"Arial,Tučné"&amp;24Požadavky na kapitálový rozpočet statutárního města Ostravy pro rok  2017 a kapitálový výhled na &amp;28léta  2018 - 2020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9"/>
  <sheetViews>
    <sheetView zoomScale="80" zoomScaleNormal="80" workbookViewId="0">
      <selection activeCell="J19" sqref="J19"/>
    </sheetView>
  </sheetViews>
  <sheetFormatPr defaultRowHeight="12.75" x14ac:dyDescent="0.2"/>
  <cols>
    <col min="1" max="1" width="62.28515625" customWidth="1"/>
    <col min="2" max="2" width="8" style="136" customWidth="1"/>
    <col min="3" max="3" width="5.140625" style="137" customWidth="1"/>
    <col min="4" max="4" width="8.140625" style="136" customWidth="1"/>
  </cols>
  <sheetData>
    <row r="2" spans="1:4" ht="34.5" customHeight="1" x14ac:dyDescent="0.4">
      <c r="A2" s="135" t="s">
        <v>95</v>
      </c>
    </row>
    <row r="3" spans="1:4" ht="24.75" customHeight="1" thickBot="1" x14ac:dyDescent="0.25"/>
    <row r="4" spans="1:4" s="138" customFormat="1" ht="45.75" customHeight="1" thickBot="1" x14ac:dyDescent="0.4">
      <c r="A4" s="166" t="s">
        <v>96</v>
      </c>
      <c r="B4" s="690" t="s">
        <v>97</v>
      </c>
      <c r="C4" s="690"/>
      <c r="D4" s="691"/>
    </row>
    <row r="5" spans="1:4" s="138" customFormat="1" ht="31.5" customHeight="1" x14ac:dyDescent="0.35">
      <c r="A5" s="154" t="s">
        <v>72</v>
      </c>
      <c r="B5" s="155">
        <v>1</v>
      </c>
      <c r="C5" s="156" t="s">
        <v>98</v>
      </c>
      <c r="D5" s="157">
        <v>1</v>
      </c>
    </row>
    <row r="6" spans="1:4" s="138" customFormat="1" ht="31.5" customHeight="1" x14ac:dyDescent="0.35">
      <c r="A6" s="158" t="s">
        <v>73</v>
      </c>
      <c r="B6" s="159">
        <v>2</v>
      </c>
      <c r="C6" s="160" t="s">
        <v>98</v>
      </c>
      <c r="D6" s="161">
        <v>4</v>
      </c>
    </row>
    <row r="7" spans="1:4" s="138" customFormat="1" ht="31.5" customHeight="1" x14ac:dyDescent="0.35">
      <c r="A7" s="158" t="s">
        <v>74</v>
      </c>
      <c r="B7" s="159">
        <v>5</v>
      </c>
      <c r="C7" s="160" t="s">
        <v>98</v>
      </c>
      <c r="D7" s="161">
        <v>8</v>
      </c>
    </row>
    <row r="8" spans="1:4" s="138" customFormat="1" ht="31.5" customHeight="1" x14ac:dyDescent="0.35">
      <c r="A8" s="158" t="s">
        <v>75</v>
      </c>
      <c r="B8" s="159">
        <v>9</v>
      </c>
      <c r="C8" s="160" t="s">
        <v>98</v>
      </c>
      <c r="D8" s="161">
        <v>10</v>
      </c>
    </row>
    <row r="9" spans="1:4" s="138" customFormat="1" ht="31.5" customHeight="1" x14ac:dyDescent="0.35">
      <c r="A9" s="158" t="s">
        <v>76</v>
      </c>
      <c r="B9" s="159">
        <v>11</v>
      </c>
      <c r="C9" s="160" t="s">
        <v>98</v>
      </c>
      <c r="D9" s="161">
        <v>11</v>
      </c>
    </row>
    <row r="10" spans="1:4" s="138" customFormat="1" ht="31.5" customHeight="1" x14ac:dyDescent="0.35">
      <c r="A10" s="158" t="s">
        <v>77</v>
      </c>
      <c r="B10" s="159">
        <v>11</v>
      </c>
      <c r="C10" s="160" t="s">
        <v>98</v>
      </c>
      <c r="D10" s="161">
        <v>11</v>
      </c>
    </row>
    <row r="11" spans="1:4" s="138" customFormat="1" ht="31.5" customHeight="1" x14ac:dyDescent="0.35">
      <c r="A11" s="158" t="s">
        <v>78</v>
      </c>
      <c r="B11" s="159">
        <v>12</v>
      </c>
      <c r="C11" s="160" t="s">
        <v>98</v>
      </c>
      <c r="D11" s="161">
        <v>12</v>
      </c>
    </row>
    <row r="12" spans="1:4" s="138" customFormat="1" ht="31.5" customHeight="1" x14ac:dyDescent="0.35">
      <c r="A12" s="158" t="s">
        <v>79</v>
      </c>
      <c r="B12" s="159">
        <v>12</v>
      </c>
      <c r="C12" s="160" t="s">
        <v>98</v>
      </c>
      <c r="D12" s="161">
        <v>12</v>
      </c>
    </row>
    <row r="13" spans="1:4" s="138" customFormat="1" ht="31.5" customHeight="1" x14ac:dyDescent="0.35">
      <c r="A13" s="158" t="s">
        <v>80</v>
      </c>
      <c r="B13" s="159">
        <v>13</v>
      </c>
      <c r="C13" s="160" t="s">
        <v>98</v>
      </c>
      <c r="D13" s="161">
        <v>14</v>
      </c>
    </row>
    <row r="14" spans="1:4" s="138" customFormat="1" ht="31.5" customHeight="1" x14ac:dyDescent="0.35">
      <c r="A14" s="158" t="s">
        <v>81</v>
      </c>
      <c r="B14" s="159">
        <v>15</v>
      </c>
      <c r="C14" s="160" t="s">
        <v>98</v>
      </c>
      <c r="D14" s="161">
        <v>15</v>
      </c>
    </row>
    <row r="15" spans="1:4" s="138" customFormat="1" ht="31.5" customHeight="1" x14ac:dyDescent="0.35">
      <c r="A15" s="158" t="s">
        <v>82</v>
      </c>
      <c r="B15" s="159">
        <v>15</v>
      </c>
      <c r="C15" s="160" t="s">
        <v>98</v>
      </c>
      <c r="D15" s="161">
        <v>15</v>
      </c>
    </row>
    <row r="16" spans="1:4" s="138" customFormat="1" ht="31.5" customHeight="1" x14ac:dyDescent="0.35">
      <c r="A16" s="158" t="s">
        <v>83</v>
      </c>
      <c r="B16" s="159">
        <v>16</v>
      </c>
      <c r="C16" s="160" t="s">
        <v>98</v>
      </c>
      <c r="D16" s="161">
        <v>16</v>
      </c>
    </row>
    <row r="17" spans="1:4" s="138" customFormat="1" ht="31.5" customHeight="1" x14ac:dyDescent="0.35">
      <c r="A17" s="158" t="s">
        <v>84</v>
      </c>
      <c r="B17" s="159">
        <v>17</v>
      </c>
      <c r="C17" s="160" t="s">
        <v>98</v>
      </c>
      <c r="D17" s="161">
        <v>17</v>
      </c>
    </row>
    <row r="18" spans="1:4" s="138" customFormat="1" ht="31.5" customHeight="1" x14ac:dyDescent="0.35">
      <c r="A18" s="158" t="s">
        <v>85</v>
      </c>
      <c r="B18" s="159">
        <v>18</v>
      </c>
      <c r="C18" s="160" t="s">
        <v>98</v>
      </c>
      <c r="D18" s="161">
        <v>18</v>
      </c>
    </row>
    <row r="19" spans="1:4" s="138" customFormat="1" ht="31.5" customHeight="1" x14ac:dyDescent="0.35">
      <c r="A19" s="158" t="s">
        <v>86</v>
      </c>
      <c r="B19" s="159">
        <v>18</v>
      </c>
      <c r="C19" s="160" t="s">
        <v>98</v>
      </c>
      <c r="D19" s="161">
        <v>18</v>
      </c>
    </row>
    <row r="20" spans="1:4" s="138" customFormat="1" ht="31.5" customHeight="1" x14ac:dyDescent="0.35">
      <c r="A20" s="158" t="s">
        <v>87</v>
      </c>
      <c r="B20" s="159">
        <v>19</v>
      </c>
      <c r="C20" s="160" t="s">
        <v>98</v>
      </c>
      <c r="D20" s="161">
        <v>19</v>
      </c>
    </row>
    <row r="21" spans="1:4" s="138" customFormat="1" ht="31.5" customHeight="1" x14ac:dyDescent="0.35">
      <c r="A21" s="158" t="s">
        <v>88</v>
      </c>
      <c r="B21" s="159">
        <v>20</v>
      </c>
      <c r="C21" s="160" t="s">
        <v>98</v>
      </c>
      <c r="D21" s="161">
        <v>20</v>
      </c>
    </row>
    <row r="22" spans="1:4" s="138" customFormat="1" ht="31.5" customHeight="1" x14ac:dyDescent="0.35">
      <c r="A22" s="158" t="s">
        <v>89</v>
      </c>
      <c r="B22" s="159">
        <v>20</v>
      </c>
      <c r="C22" s="160" t="s">
        <v>98</v>
      </c>
      <c r="D22" s="161">
        <v>20</v>
      </c>
    </row>
    <row r="23" spans="1:4" s="138" customFormat="1" ht="31.5" customHeight="1" x14ac:dyDescent="0.35">
      <c r="A23" s="158" t="s">
        <v>90</v>
      </c>
      <c r="B23" s="159">
        <v>21</v>
      </c>
      <c r="C23" s="160" t="s">
        <v>98</v>
      </c>
      <c r="D23" s="161">
        <v>21</v>
      </c>
    </row>
    <row r="24" spans="1:4" s="138" customFormat="1" ht="31.5" customHeight="1" x14ac:dyDescent="0.35">
      <c r="A24" s="158" t="s">
        <v>91</v>
      </c>
      <c r="B24" s="159">
        <v>21</v>
      </c>
      <c r="C24" s="160" t="s">
        <v>98</v>
      </c>
      <c r="D24" s="161">
        <v>21</v>
      </c>
    </row>
    <row r="25" spans="1:4" s="138" customFormat="1" ht="31.5" customHeight="1" x14ac:dyDescent="0.35">
      <c r="A25" s="158" t="s">
        <v>92</v>
      </c>
      <c r="B25" s="159">
        <v>22</v>
      </c>
      <c r="C25" s="160" t="s">
        <v>98</v>
      </c>
      <c r="D25" s="161">
        <v>22</v>
      </c>
    </row>
    <row r="26" spans="1:4" s="138" customFormat="1" ht="31.5" customHeight="1" x14ac:dyDescent="0.35">
      <c r="A26" s="158" t="s">
        <v>93</v>
      </c>
      <c r="B26" s="159">
        <v>23</v>
      </c>
      <c r="C26" s="160" t="s">
        <v>98</v>
      </c>
      <c r="D26" s="161">
        <v>23</v>
      </c>
    </row>
    <row r="27" spans="1:4" s="138" customFormat="1" ht="31.5" customHeight="1" thickBot="1" x14ac:dyDescent="0.4">
      <c r="A27" s="162" t="s">
        <v>94</v>
      </c>
      <c r="B27" s="163">
        <v>23</v>
      </c>
      <c r="C27" s="164" t="s">
        <v>98</v>
      </c>
      <c r="D27" s="165">
        <v>23</v>
      </c>
    </row>
    <row r="28" spans="1:4" s="138" customFormat="1" ht="27.75" customHeight="1" x14ac:dyDescent="0.25">
      <c r="B28" s="139"/>
      <c r="C28" s="140"/>
      <c r="D28" s="139"/>
    </row>
    <row r="29" spans="1:4" s="138" customFormat="1" ht="27.75" customHeight="1" x14ac:dyDescent="0.25">
      <c r="B29" s="139"/>
      <c r="C29" s="140"/>
      <c r="D29" s="139"/>
    </row>
    <row r="30" spans="1:4" s="138" customFormat="1" ht="18" x14ac:dyDescent="0.25">
      <c r="B30" s="139"/>
      <c r="C30" s="140"/>
      <c r="D30" s="139"/>
    </row>
    <row r="31" spans="1:4" s="138" customFormat="1" ht="18" x14ac:dyDescent="0.25">
      <c r="B31" s="139"/>
      <c r="C31" s="140"/>
      <c r="D31" s="139"/>
    </row>
    <row r="32" spans="1:4" s="138" customFormat="1" ht="18" x14ac:dyDescent="0.25">
      <c r="B32" s="139"/>
      <c r="C32" s="140"/>
      <c r="D32" s="139"/>
    </row>
    <row r="33" spans="2:4" s="138" customFormat="1" ht="18" x14ac:dyDescent="0.25">
      <c r="B33" s="139"/>
      <c r="C33" s="140"/>
      <c r="D33" s="139"/>
    </row>
    <row r="34" spans="2:4" s="138" customFormat="1" ht="18" x14ac:dyDescent="0.25">
      <c r="B34" s="139"/>
      <c r="C34" s="140"/>
      <c r="D34" s="139"/>
    </row>
    <row r="35" spans="2:4" s="138" customFormat="1" ht="18" x14ac:dyDescent="0.25">
      <c r="B35" s="139"/>
      <c r="C35" s="140"/>
      <c r="D35" s="139"/>
    </row>
    <row r="36" spans="2:4" s="138" customFormat="1" ht="18" x14ac:dyDescent="0.25">
      <c r="B36" s="139"/>
      <c r="C36" s="140"/>
      <c r="D36" s="139"/>
    </row>
    <row r="37" spans="2:4" s="138" customFormat="1" ht="18" x14ac:dyDescent="0.25">
      <c r="B37" s="139"/>
      <c r="C37" s="140"/>
      <c r="D37" s="139"/>
    </row>
    <row r="38" spans="2:4" s="138" customFormat="1" ht="18" x14ac:dyDescent="0.25">
      <c r="B38" s="139"/>
      <c r="C38" s="140"/>
      <c r="D38" s="139"/>
    </row>
    <row r="39" spans="2:4" s="138" customFormat="1" ht="18" x14ac:dyDescent="0.25">
      <c r="B39" s="139"/>
      <c r="C39" s="140"/>
      <c r="D39" s="139"/>
    </row>
  </sheetData>
  <mergeCells count="1">
    <mergeCell ref="B4:D4"/>
  </mergeCells>
  <phoneticPr fontId="0" type="noConversion"/>
  <pageMargins left="2.0078740157480315" right="0.27559055118110237" top="2.1653543307086616" bottom="0.78740157480314965" header="1.3779527559055118" footer="0.39370078740157483"/>
  <pageSetup paperSize="9" scale="72" orientation="portrait" r:id="rId1"/>
  <headerFooter alignWithMargins="0">
    <oddHeader>&amp;C&amp;"Arial,Tučné"&amp;20Požadavky na kapitálový rozpočet statutárního města Ostravy pro rok &amp;24 2017&amp;20 a kapitálový výhled na léta &amp;24 2018 - 2020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3"/>
  <sheetViews>
    <sheetView topLeftCell="A13" zoomScale="85" zoomScaleNormal="85" workbookViewId="0">
      <selection activeCell="D20" sqref="D20"/>
    </sheetView>
  </sheetViews>
  <sheetFormatPr defaultRowHeight="12.75" x14ac:dyDescent="0.2"/>
  <cols>
    <col min="1" max="3" width="6.7109375" customWidth="1"/>
    <col min="4" max="4" width="46.7109375" customWidth="1"/>
    <col min="5" max="6" width="4.28515625" customWidth="1"/>
    <col min="7" max="8" width="4.85546875" customWidth="1"/>
    <col min="9" max="9" width="13.5703125" customWidth="1"/>
    <col min="10" max="26" width="10.7109375" customWidth="1"/>
  </cols>
  <sheetData>
    <row r="1" spans="1:44" ht="15.75" customHeight="1" x14ac:dyDescent="0.25">
      <c r="Z1" s="65" t="s">
        <v>46</v>
      </c>
    </row>
    <row r="2" spans="1:44" ht="24.75" customHeight="1" x14ac:dyDescent="0.25">
      <c r="A2" s="5"/>
      <c r="D2" s="63" t="s">
        <v>44</v>
      </c>
      <c r="E2" s="64" t="s">
        <v>45</v>
      </c>
      <c r="F2" s="65"/>
      <c r="G2" s="65"/>
      <c r="H2" s="65"/>
      <c r="I2" s="65"/>
      <c r="J2" s="65"/>
      <c r="K2" s="65"/>
      <c r="L2" s="65"/>
      <c r="M2" s="14"/>
      <c r="N2" s="14"/>
      <c r="O2" s="14"/>
      <c r="P2" s="1"/>
      <c r="Z2" s="4" t="s">
        <v>26</v>
      </c>
    </row>
    <row r="3" spans="1:44" ht="15" customHeight="1" thickBot="1" x14ac:dyDescent="0.25">
      <c r="A3" s="692" t="s">
        <v>118</v>
      </c>
      <c r="B3" s="693"/>
      <c r="C3" s="694"/>
      <c r="I3" s="6" t="s">
        <v>2</v>
      </c>
      <c r="J3" s="6" t="s">
        <v>3</v>
      </c>
      <c r="K3" s="6" t="s">
        <v>4</v>
      </c>
      <c r="L3" s="6" t="s">
        <v>5</v>
      </c>
      <c r="M3" s="6" t="s">
        <v>6</v>
      </c>
      <c r="N3" s="6" t="s">
        <v>7</v>
      </c>
      <c r="O3" s="7" t="s">
        <v>208</v>
      </c>
      <c r="P3" s="7" t="s">
        <v>8</v>
      </c>
      <c r="Q3" s="7" t="s">
        <v>9</v>
      </c>
      <c r="R3" s="7" t="s">
        <v>10</v>
      </c>
      <c r="S3" s="7" t="s">
        <v>209</v>
      </c>
      <c r="T3" s="7" t="s">
        <v>11</v>
      </c>
      <c r="U3" s="7" t="s">
        <v>14</v>
      </c>
      <c r="V3" s="7" t="s">
        <v>19</v>
      </c>
      <c r="W3" s="7" t="s">
        <v>210</v>
      </c>
      <c r="X3" s="6" t="s">
        <v>30</v>
      </c>
      <c r="Y3" s="6" t="s">
        <v>31</v>
      </c>
      <c r="Z3" s="6" t="s">
        <v>32</v>
      </c>
    </row>
    <row r="4" spans="1:44" ht="15.6" customHeight="1" thickBot="1" x14ac:dyDescent="0.25">
      <c r="A4" s="695"/>
      <c r="B4" s="696"/>
      <c r="C4" s="697"/>
      <c r="D4" s="711" t="s">
        <v>0</v>
      </c>
      <c r="E4" s="729" t="s">
        <v>34</v>
      </c>
      <c r="F4" s="732" t="s">
        <v>35</v>
      </c>
      <c r="G4" s="735" t="s">
        <v>36</v>
      </c>
      <c r="H4" s="736"/>
      <c r="I4" s="708" t="s">
        <v>27</v>
      </c>
      <c r="J4" s="27" t="s">
        <v>33</v>
      </c>
      <c r="K4" s="27" t="s">
        <v>13</v>
      </c>
      <c r="L4" s="390" t="s">
        <v>12</v>
      </c>
      <c r="M4" s="716" t="s">
        <v>128</v>
      </c>
      <c r="N4" s="717"/>
      <c r="O4" s="717"/>
      <c r="P4" s="718"/>
      <c r="Q4" s="678" t="s">
        <v>136</v>
      </c>
      <c r="R4" s="679"/>
      <c r="S4" s="679"/>
      <c r="T4" s="679"/>
      <c r="U4" s="679"/>
      <c r="V4" s="679"/>
      <c r="W4" s="679"/>
      <c r="X4" s="679"/>
      <c r="Y4" s="679"/>
      <c r="Z4" s="668" t="s">
        <v>135</v>
      </c>
    </row>
    <row r="5" spans="1:44" ht="15.75" customHeight="1" x14ac:dyDescent="0.2">
      <c r="A5" s="698" t="s">
        <v>39</v>
      </c>
      <c r="B5" s="700" t="s">
        <v>40</v>
      </c>
      <c r="C5" s="702" t="s">
        <v>41</v>
      </c>
      <c r="D5" s="712"/>
      <c r="E5" s="730"/>
      <c r="F5" s="733"/>
      <c r="G5" s="737" t="s">
        <v>37</v>
      </c>
      <c r="H5" s="714" t="s">
        <v>38</v>
      </c>
      <c r="I5" s="709"/>
      <c r="J5" s="704" t="s">
        <v>132</v>
      </c>
      <c r="K5" s="704" t="s">
        <v>133</v>
      </c>
      <c r="L5" s="727" t="s">
        <v>134</v>
      </c>
      <c r="M5" s="719" t="s">
        <v>129</v>
      </c>
      <c r="N5" s="721" t="s">
        <v>43</v>
      </c>
      <c r="O5" s="683" t="s">
        <v>21</v>
      </c>
      <c r="P5" s="685" t="s">
        <v>22</v>
      </c>
      <c r="Q5" s="675" t="s">
        <v>117</v>
      </c>
      <c r="R5" s="676"/>
      <c r="S5" s="680"/>
      <c r="T5" s="675" t="s">
        <v>121</v>
      </c>
      <c r="U5" s="676"/>
      <c r="V5" s="677"/>
      <c r="W5" s="676" t="s">
        <v>130</v>
      </c>
      <c r="X5" s="676"/>
      <c r="Y5" s="726"/>
      <c r="Z5" s="706"/>
    </row>
    <row r="6" spans="1:44" ht="39" customHeight="1" thickBot="1" x14ac:dyDescent="0.25">
      <c r="A6" s="699"/>
      <c r="B6" s="701"/>
      <c r="C6" s="703"/>
      <c r="D6" s="713"/>
      <c r="E6" s="731"/>
      <c r="F6" s="734"/>
      <c r="G6" s="738"/>
      <c r="H6" s="715"/>
      <c r="I6" s="710"/>
      <c r="J6" s="705"/>
      <c r="K6" s="705"/>
      <c r="L6" s="728"/>
      <c r="M6" s="720"/>
      <c r="N6" s="722"/>
      <c r="O6" s="684"/>
      <c r="P6" s="686"/>
      <c r="Q6" s="194" t="s">
        <v>20</v>
      </c>
      <c r="R6" s="26" t="s">
        <v>28</v>
      </c>
      <c r="S6" s="15" t="s">
        <v>29</v>
      </c>
      <c r="T6" s="197" t="s">
        <v>20</v>
      </c>
      <c r="U6" s="26" t="s">
        <v>28</v>
      </c>
      <c r="V6" s="15" t="s">
        <v>29</v>
      </c>
      <c r="W6" s="197" t="s">
        <v>20</v>
      </c>
      <c r="X6" s="26" t="s">
        <v>28</v>
      </c>
      <c r="Y6" s="15" t="s">
        <v>29</v>
      </c>
      <c r="Z6" s="707"/>
    </row>
    <row r="7" spans="1:44" s="362" customFormat="1" ht="25.9" customHeight="1" x14ac:dyDescent="0.25">
      <c r="A7" s="48">
        <v>2212</v>
      </c>
      <c r="B7" s="49">
        <v>6121</v>
      </c>
      <c r="C7" s="50"/>
      <c r="D7" s="265" t="s">
        <v>137</v>
      </c>
      <c r="E7" s="119" t="s">
        <v>138</v>
      </c>
      <c r="F7" s="33" t="s">
        <v>138</v>
      </c>
      <c r="G7" s="259">
        <v>2017</v>
      </c>
      <c r="H7" s="259">
        <v>2017</v>
      </c>
      <c r="I7" s="78">
        <v>18800</v>
      </c>
      <c r="J7" s="87">
        <v>0</v>
      </c>
      <c r="K7" s="112">
        <v>0</v>
      </c>
      <c r="L7" s="380">
        <v>18800</v>
      </c>
      <c r="M7" s="385">
        <v>0</v>
      </c>
      <c r="N7" s="377">
        <v>9400</v>
      </c>
      <c r="O7" s="113">
        <v>0</v>
      </c>
      <c r="P7" s="143">
        <v>9400</v>
      </c>
      <c r="Q7" s="268">
        <v>0</v>
      </c>
      <c r="R7" s="113">
        <v>0</v>
      </c>
      <c r="S7" s="143">
        <v>0</v>
      </c>
      <c r="T7" s="268">
        <v>0</v>
      </c>
      <c r="U7" s="113">
        <v>0</v>
      </c>
      <c r="V7" s="143">
        <v>0</v>
      </c>
      <c r="W7" s="268">
        <v>0</v>
      </c>
      <c r="X7" s="113">
        <v>0</v>
      </c>
      <c r="Y7" s="143">
        <v>0</v>
      </c>
      <c r="Z7" s="81">
        <v>0</v>
      </c>
      <c r="AA7" s="92"/>
      <c r="AB7" s="369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370"/>
      <c r="AR7" s="370"/>
    </row>
    <row r="8" spans="1:44" s="362" customFormat="1" ht="25.9" customHeight="1" x14ac:dyDescent="0.25">
      <c r="A8" s="253">
        <v>2212</v>
      </c>
      <c r="B8" s="254">
        <v>6121</v>
      </c>
      <c r="C8" s="255">
        <v>9314</v>
      </c>
      <c r="D8" s="265" t="s">
        <v>139</v>
      </c>
      <c r="E8" s="256" t="s">
        <v>138</v>
      </c>
      <c r="F8" s="67" t="s">
        <v>138</v>
      </c>
      <c r="G8" s="260">
        <v>2017</v>
      </c>
      <c r="H8" s="260">
        <v>2017</v>
      </c>
      <c r="I8" s="86">
        <v>23900</v>
      </c>
      <c r="J8" s="87">
        <v>0</v>
      </c>
      <c r="K8" s="112">
        <v>0</v>
      </c>
      <c r="L8" s="381">
        <v>23900</v>
      </c>
      <c r="M8" s="385">
        <v>0</v>
      </c>
      <c r="N8" s="382">
        <v>11950</v>
      </c>
      <c r="O8" s="82">
        <v>0</v>
      </c>
      <c r="P8" s="177">
        <v>11950</v>
      </c>
      <c r="Q8" s="270">
        <v>0</v>
      </c>
      <c r="R8" s="82">
        <v>0</v>
      </c>
      <c r="S8" s="177">
        <v>0</v>
      </c>
      <c r="T8" s="270">
        <v>0</v>
      </c>
      <c r="U8" s="82">
        <v>0</v>
      </c>
      <c r="V8" s="177">
        <v>0</v>
      </c>
      <c r="W8" s="270">
        <v>0</v>
      </c>
      <c r="X8" s="82">
        <v>0</v>
      </c>
      <c r="Y8" s="177">
        <v>0</v>
      </c>
      <c r="Z8" s="84">
        <v>0</v>
      </c>
      <c r="AA8" s="92"/>
      <c r="AB8" s="369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370"/>
      <c r="AR8" s="370"/>
    </row>
    <row r="9" spans="1:44" s="362" customFormat="1" ht="25.9" customHeight="1" x14ac:dyDescent="0.25">
      <c r="A9" s="253">
        <v>3612</v>
      </c>
      <c r="B9" s="254">
        <v>6121</v>
      </c>
      <c r="C9" s="255"/>
      <c r="D9" s="265" t="s">
        <v>140</v>
      </c>
      <c r="E9" s="35" t="s">
        <v>138</v>
      </c>
      <c r="F9" s="36" t="s">
        <v>138</v>
      </c>
      <c r="G9" s="213">
        <v>2016</v>
      </c>
      <c r="H9" s="213">
        <v>2017</v>
      </c>
      <c r="I9" s="86">
        <v>72100</v>
      </c>
      <c r="J9" s="87">
        <v>0</v>
      </c>
      <c r="K9" s="112">
        <v>0</v>
      </c>
      <c r="L9" s="383">
        <v>2100</v>
      </c>
      <c r="M9" s="385">
        <v>0</v>
      </c>
      <c r="N9" s="379">
        <v>1050</v>
      </c>
      <c r="O9" s="82">
        <v>0</v>
      </c>
      <c r="P9" s="112">
        <v>1050</v>
      </c>
      <c r="Q9" s="269">
        <v>50000</v>
      </c>
      <c r="R9" s="82">
        <v>0</v>
      </c>
      <c r="S9" s="177">
        <v>20000</v>
      </c>
      <c r="T9" s="270">
        <v>0</v>
      </c>
      <c r="U9" s="82">
        <v>0</v>
      </c>
      <c r="V9" s="177">
        <v>0</v>
      </c>
      <c r="W9" s="270">
        <v>0</v>
      </c>
      <c r="X9" s="82">
        <v>0</v>
      </c>
      <c r="Y9" s="177">
        <v>0</v>
      </c>
      <c r="Z9" s="84">
        <v>0</v>
      </c>
      <c r="AA9" s="92"/>
      <c r="AB9" s="369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370"/>
      <c r="AR9" s="370"/>
    </row>
    <row r="10" spans="1:44" s="363" customFormat="1" ht="34.15" customHeight="1" x14ac:dyDescent="0.25">
      <c r="A10" s="40">
        <v>3113</v>
      </c>
      <c r="B10" s="41">
        <v>6121</v>
      </c>
      <c r="C10" s="51">
        <v>9096</v>
      </c>
      <c r="D10" s="116" t="s">
        <v>141</v>
      </c>
      <c r="E10" s="35" t="s">
        <v>138</v>
      </c>
      <c r="F10" s="36" t="s">
        <v>138</v>
      </c>
      <c r="G10" s="212">
        <v>2017</v>
      </c>
      <c r="H10" s="212">
        <v>2021</v>
      </c>
      <c r="I10" s="86">
        <v>15000</v>
      </c>
      <c r="J10" s="87">
        <v>0</v>
      </c>
      <c r="K10" s="112">
        <v>0</v>
      </c>
      <c r="L10" s="383">
        <v>15000</v>
      </c>
      <c r="M10" s="385">
        <v>0</v>
      </c>
      <c r="N10" s="379">
        <v>7500</v>
      </c>
      <c r="O10" s="82">
        <v>0</v>
      </c>
      <c r="P10" s="112">
        <v>7500</v>
      </c>
      <c r="Q10" s="269">
        <v>0</v>
      </c>
      <c r="R10" s="82">
        <v>0</v>
      </c>
      <c r="S10" s="177">
        <v>0</v>
      </c>
      <c r="T10" s="270">
        <v>0</v>
      </c>
      <c r="U10" s="82">
        <v>0</v>
      </c>
      <c r="V10" s="177">
        <v>0</v>
      </c>
      <c r="W10" s="270">
        <v>0</v>
      </c>
      <c r="X10" s="82">
        <v>0</v>
      </c>
      <c r="Y10" s="177">
        <v>0</v>
      </c>
      <c r="Z10" s="84">
        <v>0</v>
      </c>
      <c r="AA10" s="92"/>
      <c r="AB10" s="369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371"/>
      <c r="AR10" s="371"/>
    </row>
    <row r="11" spans="1:44" s="363" customFormat="1" ht="25.9" customHeight="1" x14ac:dyDescent="0.25">
      <c r="A11" s="40">
        <v>3612</v>
      </c>
      <c r="B11" s="41">
        <v>6121</v>
      </c>
      <c r="C11" s="51">
        <v>9450</v>
      </c>
      <c r="D11" s="265" t="s">
        <v>142</v>
      </c>
      <c r="E11" s="35" t="s">
        <v>138</v>
      </c>
      <c r="F11" s="36" t="s">
        <v>138</v>
      </c>
      <c r="G11" s="212">
        <v>2016</v>
      </c>
      <c r="H11" s="212">
        <v>2017</v>
      </c>
      <c r="I11" s="86">
        <v>90000</v>
      </c>
      <c r="J11" s="87">
        <v>0</v>
      </c>
      <c r="K11" s="112">
        <v>0</v>
      </c>
      <c r="L11" s="383">
        <v>40000</v>
      </c>
      <c r="M11" s="385">
        <v>0</v>
      </c>
      <c r="N11" s="379">
        <v>30000</v>
      </c>
      <c r="O11" s="82">
        <v>0</v>
      </c>
      <c r="P11" s="112">
        <v>10000</v>
      </c>
      <c r="Q11" s="269">
        <v>37500</v>
      </c>
      <c r="R11" s="82">
        <v>0</v>
      </c>
      <c r="S11" s="177">
        <v>12500</v>
      </c>
      <c r="T11" s="270">
        <v>0</v>
      </c>
      <c r="U11" s="82">
        <v>0</v>
      </c>
      <c r="V11" s="177">
        <v>0</v>
      </c>
      <c r="W11" s="270">
        <v>0</v>
      </c>
      <c r="X11" s="82">
        <v>0</v>
      </c>
      <c r="Y11" s="177">
        <v>0</v>
      </c>
      <c r="Z11" s="84">
        <v>0</v>
      </c>
      <c r="AA11" s="92"/>
      <c r="AB11" s="369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371"/>
      <c r="AR11" s="371"/>
    </row>
    <row r="12" spans="1:44" s="363" customFormat="1" ht="25.9" customHeight="1" x14ac:dyDescent="0.25">
      <c r="A12" s="40">
        <v>2219</v>
      </c>
      <c r="B12" s="41">
        <v>6121</v>
      </c>
      <c r="C12" s="51">
        <v>9323</v>
      </c>
      <c r="D12" s="265" t="s">
        <v>143</v>
      </c>
      <c r="E12" s="35" t="s">
        <v>138</v>
      </c>
      <c r="F12" s="36" t="s">
        <v>138</v>
      </c>
      <c r="G12" s="213">
        <v>2017</v>
      </c>
      <c r="H12" s="213">
        <v>2017</v>
      </c>
      <c r="I12" s="86">
        <v>14500</v>
      </c>
      <c r="J12" s="87">
        <v>0</v>
      </c>
      <c r="K12" s="112">
        <v>0</v>
      </c>
      <c r="L12" s="383">
        <v>14500</v>
      </c>
      <c r="M12" s="385">
        <v>0</v>
      </c>
      <c r="N12" s="384">
        <v>7250</v>
      </c>
      <c r="O12" s="82">
        <v>0</v>
      </c>
      <c r="P12" s="112">
        <v>7250</v>
      </c>
      <c r="Q12" s="269">
        <v>0</v>
      </c>
      <c r="R12" s="82">
        <v>0</v>
      </c>
      <c r="S12" s="177">
        <v>0</v>
      </c>
      <c r="T12" s="270">
        <v>0</v>
      </c>
      <c r="U12" s="82">
        <v>0</v>
      </c>
      <c r="V12" s="177">
        <v>0</v>
      </c>
      <c r="W12" s="270">
        <v>0</v>
      </c>
      <c r="X12" s="82">
        <v>0</v>
      </c>
      <c r="Y12" s="177">
        <v>0</v>
      </c>
      <c r="Z12" s="84">
        <v>0</v>
      </c>
      <c r="AA12" s="92"/>
      <c r="AB12" s="369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371"/>
      <c r="AR12" s="371"/>
    </row>
    <row r="13" spans="1:44" s="363" customFormat="1" ht="25.9" customHeight="1" x14ac:dyDescent="0.25">
      <c r="A13" s="40">
        <v>3113</v>
      </c>
      <c r="B13" s="41">
        <v>6121</v>
      </c>
      <c r="C13" s="51"/>
      <c r="D13" s="265" t="s">
        <v>144</v>
      </c>
      <c r="E13" s="35" t="s">
        <v>138</v>
      </c>
      <c r="F13" s="36" t="s">
        <v>138</v>
      </c>
      <c r="G13" s="213">
        <v>2017</v>
      </c>
      <c r="H13" s="213">
        <v>2017</v>
      </c>
      <c r="I13" s="86">
        <v>7500</v>
      </c>
      <c r="J13" s="87">
        <v>0</v>
      </c>
      <c r="K13" s="112">
        <v>0</v>
      </c>
      <c r="L13" s="383">
        <v>7500</v>
      </c>
      <c r="M13" s="385">
        <v>0</v>
      </c>
      <c r="N13" s="379">
        <v>3750</v>
      </c>
      <c r="O13" s="82">
        <v>0</v>
      </c>
      <c r="P13" s="112">
        <v>3750</v>
      </c>
      <c r="Q13" s="269">
        <v>0</v>
      </c>
      <c r="R13" s="82">
        <v>0</v>
      </c>
      <c r="S13" s="177">
        <v>0</v>
      </c>
      <c r="T13" s="270">
        <v>0</v>
      </c>
      <c r="U13" s="82">
        <v>0</v>
      </c>
      <c r="V13" s="177">
        <v>0</v>
      </c>
      <c r="W13" s="270">
        <v>0</v>
      </c>
      <c r="X13" s="82">
        <v>0</v>
      </c>
      <c r="Y13" s="177">
        <v>0</v>
      </c>
      <c r="Z13" s="84">
        <v>0</v>
      </c>
      <c r="AA13" s="92"/>
      <c r="AB13" s="369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371"/>
      <c r="AR13" s="371"/>
    </row>
    <row r="14" spans="1:44" s="363" customFormat="1" ht="25.9" customHeight="1" x14ac:dyDescent="0.25">
      <c r="A14" s="40">
        <v>3745</v>
      </c>
      <c r="B14" s="41">
        <v>6121</v>
      </c>
      <c r="C14" s="51">
        <v>9306</v>
      </c>
      <c r="D14" s="265" t="s">
        <v>145</v>
      </c>
      <c r="E14" s="364" t="s">
        <v>138</v>
      </c>
      <c r="F14" s="365" t="s">
        <v>138</v>
      </c>
      <c r="G14" s="213">
        <v>2013</v>
      </c>
      <c r="H14" s="213">
        <v>2028</v>
      </c>
      <c r="I14" s="86">
        <v>119000</v>
      </c>
      <c r="J14" s="87">
        <v>30900</v>
      </c>
      <c r="K14" s="112">
        <v>10800</v>
      </c>
      <c r="L14" s="383">
        <v>10200</v>
      </c>
      <c r="M14" s="385">
        <v>0</v>
      </c>
      <c r="N14" s="379">
        <v>5100</v>
      </c>
      <c r="O14" s="82">
        <v>0</v>
      </c>
      <c r="P14" s="112">
        <v>5100</v>
      </c>
      <c r="Q14" s="269">
        <v>4000</v>
      </c>
      <c r="R14" s="89">
        <v>4000</v>
      </c>
      <c r="S14" s="112">
        <v>2000</v>
      </c>
      <c r="T14" s="269">
        <v>4000</v>
      </c>
      <c r="U14" s="89">
        <v>4000</v>
      </c>
      <c r="V14" s="112">
        <v>2000</v>
      </c>
      <c r="W14" s="269">
        <v>4000</v>
      </c>
      <c r="X14" s="89">
        <v>4000</v>
      </c>
      <c r="Y14" s="112">
        <v>2000</v>
      </c>
      <c r="Z14" s="88">
        <v>37100</v>
      </c>
      <c r="AA14" s="92"/>
      <c r="AB14" s="369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371"/>
      <c r="AR14" s="371"/>
    </row>
    <row r="15" spans="1:44" s="363" customFormat="1" ht="25.9" customHeight="1" x14ac:dyDescent="0.25">
      <c r="A15" s="40">
        <v>3745</v>
      </c>
      <c r="B15" s="41">
        <v>6121</v>
      </c>
      <c r="C15" s="51">
        <v>9227</v>
      </c>
      <c r="D15" s="265" t="s">
        <v>146</v>
      </c>
      <c r="E15" s="35" t="s">
        <v>138</v>
      </c>
      <c r="F15" s="36" t="s">
        <v>138</v>
      </c>
      <c r="G15" s="213">
        <v>2009</v>
      </c>
      <c r="H15" s="213">
        <v>2019</v>
      </c>
      <c r="I15" s="86">
        <v>120030</v>
      </c>
      <c r="J15" s="87">
        <v>83030</v>
      </c>
      <c r="K15" s="112">
        <v>10500</v>
      </c>
      <c r="L15" s="383">
        <v>11500</v>
      </c>
      <c r="M15" s="385">
        <v>0</v>
      </c>
      <c r="N15" s="379">
        <v>5750</v>
      </c>
      <c r="O15" s="82">
        <v>0</v>
      </c>
      <c r="P15" s="112">
        <v>5750</v>
      </c>
      <c r="Q15" s="269">
        <v>4000</v>
      </c>
      <c r="R15" s="89"/>
      <c r="S15" s="112">
        <v>4000</v>
      </c>
      <c r="T15" s="269">
        <v>3500</v>
      </c>
      <c r="U15" s="89">
        <v>0</v>
      </c>
      <c r="V15" s="112">
        <v>3500</v>
      </c>
      <c r="W15" s="269">
        <v>0</v>
      </c>
      <c r="X15" s="89">
        <v>0</v>
      </c>
      <c r="Y15" s="112">
        <v>0</v>
      </c>
      <c r="Z15" s="88">
        <v>0</v>
      </c>
      <c r="AA15" s="92"/>
      <c r="AB15" s="369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371"/>
      <c r="AR15" s="371"/>
    </row>
    <row r="16" spans="1:44" s="363" customFormat="1" ht="25.9" customHeight="1" x14ac:dyDescent="0.25">
      <c r="A16" s="40">
        <v>3421</v>
      </c>
      <c r="B16" s="41">
        <v>6121</v>
      </c>
      <c r="C16" s="51">
        <v>9339</v>
      </c>
      <c r="D16" s="265" t="s">
        <v>147</v>
      </c>
      <c r="E16" s="35" t="s">
        <v>138</v>
      </c>
      <c r="F16" s="36" t="s">
        <v>138</v>
      </c>
      <c r="G16" s="213">
        <v>2017</v>
      </c>
      <c r="H16" s="213">
        <v>2017</v>
      </c>
      <c r="I16" s="86">
        <v>8500</v>
      </c>
      <c r="J16" s="87">
        <v>0</v>
      </c>
      <c r="K16" s="112">
        <v>0</v>
      </c>
      <c r="L16" s="383">
        <v>8500</v>
      </c>
      <c r="M16" s="385">
        <v>0</v>
      </c>
      <c r="N16" s="379">
        <v>4250</v>
      </c>
      <c r="O16" s="82">
        <v>0</v>
      </c>
      <c r="P16" s="112">
        <v>4250</v>
      </c>
      <c r="Q16" s="269">
        <v>0</v>
      </c>
      <c r="R16" s="82">
        <v>0</v>
      </c>
      <c r="S16" s="177">
        <v>0</v>
      </c>
      <c r="T16" s="270">
        <v>0</v>
      </c>
      <c r="U16" s="82">
        <v>0</v>
      </c>
      <c r="V16" s="177">
        <v>0</v>
      </c>
      <c r="W16" s="270">
        <v>0</v>
      </c>
      <c r="X16" s="82">
        <v>0</v>
      </c>
      <c r="Y16" s="177">
        <v>0</v>
      </c>
      <c r="Z16" s="84">
        <v>0</v>
      </c>
      <c r="AA16" s="92"/>
      <c r="AB16" s="369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371"/>
      <c r="AR16" s="371"/>
    </row>
    <row r="17" spans="1:50" s="363" customFormat="1" ht="25.9" customHeight="1" x14ac:dyDescent="0.25">
      <c r="A17" s="40">
        <v>3421</v>
      </c>
      <c r="B17" s="41">
        <v>6121</v>
      </c>
      <c r="C17" s="51">
        <v>9302</v>
      </c>
      <c r="D17" s="265" t="s">
        <v>148</v>
      </c>
      <c r="E17" s="35" t="s">
        <v>138</v>
      </c>
      <c r="F17" s="36" t="s">
        <v>138</v>
      </c>
      <c r="G17" s="213">
        <v>2017</v>
      </c>
      <c r="H17" s="213">
        <v>2017</v>
      </c>
      <c r="I17" s="86">
        <v>9600</v>
      </c>
      <c r="J17" s="87">
        <v>0</v>
      </c>
      <c r="K17" s="112">
        <v>0</v>
      </c>
      <c r="L17" s="383">
        <v>9600</v>
      </c>
      <c r="M17" s="385">
        <v>0</v>
      </c>
      <c r="N17" s="379">
        <v>4800</v>
      </c>
      <c r="O17" s="82">
        <v>0</v>
      </c>
      <c r="P17" s="112">
        <v>4800</v>
      </c>
      <c r="Q17" s="269">
        <v>0</v>
      </c>
      <c r="R17" s="82">
        <v>0</v>
      </c>
      <c r="S17" s="177">
        <v>0</v>
      </c>
      <c r="T17" s="270">
        <v>0</v>
      </c>
      <c r="U17" s="82">
        <v>0</v>
      </c>
      <c r="V17" s="177">
        <v>0</v>
      </c>
      <c r="W17" s="270">
        <v>0</v>
      </c>
      <c r="X17" s="82">
        <v>0</v>
      </c>
      <c r="Y17" s="177">
        <v>0</v>
      </c>
      <c r="Z17" s="84">
        <v>0</v>
      </c>
      <c r="AA17" s="92"/>
      <c r="AB17" s="369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371"/>
      <c r="AR17" s="371"/>
    </row>
    <row r="18" spans="1:50" s="363" customFormat="1" ht="25.9" customHeight="1" x14ac:dyDescent="0.25">
      <c r="A18" s="40">
        <v>2219</v>
      </c>
      <c r="B18" s="41">
        <v>6121</v>
      </c>
      <c r="C18" s="51"/>
      <c r="D18" s="265" t="s">
        <v>149</v>
      </c>
      <c r="E18" s="35" t="s">
        <v>138</v>
      </c>
      <c r="F18" s="36" t="s">
        <v>138</v>
      </c>
      <c r="G18" s="213">
        <v>2017</v>
      </c>
      <c r="H18" s="213">
        <v>2017</v>
      </c>
      <c r="I18" s="86">
        <v>7700</v>
      </c>
      <c r="J18" s="87">
        <v>0</v>
      </c>
      <c r="K18" s="112">
        <v>0</v>
      </c>
      <c r="L18" s="383">
        <v>7700</v>
      </c>
      <c r="M18" s="385">
        <v>0</v>
      </c>
      <c r="N18" s="379">
        <v>3850</v>
      </c>
      <c r="O18" s="82">
        <v>0</v>
      </c>
      <c r="P18" s="112">
        <v>3850</v>
      </c>
      <c r="Q18" s="269">
        <v>0</v>
      </c>
      <c r="R18" s="82">
        <v>0</v>
      </c>
      <c r="S18" s="177">
        <v>0</v>
      </c>
      <c r="T18" s="270">
        <v>0</v>
      </c>
      <c r="U18" s="82">
        <v>0</v>
      </c>
      <c r="V18" s="177">
        <v>0</v>
      </c>
      <c r="W18" s="270">
        <v>0</v>
      </c>
      <c r="X18" s="82">
        <v>0</v>
      </c>
      <c r="Y18" s="177">
        <v>0</v>
      </c>
      <c r="Z18" s="84">
        <v>0</v>
      </c>
      <c r="AA18" s="92"/>
      <c r="AB18" s="369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371"/>
      <c r="AR18" s="371"/>
    </row>
    <row r="19" spans="1:50" s="363" customFormat="1" ht="25.9" customHeight="1" x14ac:dyDescent="0.25">
      <c r="A19" s="40">
        <v>2219</v>
      </c>
      <c r="B19" s="41">
        <v>6121</v>
      </c>
      <c r="C19" s="51"/>
      <c r="D19" s="265" t="s">
        <v>150</v>
      </c>
      <c r="E19" s="35" t="s">
        <v>138</v>
      </c>
      <c r="F19" s="36" t="s">
        <v>138</v>
      </c>
      <c r="G19" s="213">
        <v>2017</v>
      </c>
      <c r="H19" s="213">
        <v>2017</v>
      </c>
      <c r="I19" s="86">
        <v>8600</v>
      </c>
      <c r="J19" s="87">
        <v>0</v>
      </c>
      <c r="K19" s="112">
        <v>0</v>
      </c>
      <c r="L19" s="383">
        <v>8600</v>
      </c>
      <c r="M19" s="385">
        <v>0</v>
      </c>
      <c r="N19" s="379">
        <v>4300</v>
      </c>
      <c r="O19" s="82">
        <v>0</v>
      </c>
      <c r="P19" s="112">
        <v>4300</v>
      </c>
      <c r="Q19" s="269">
        <v>0</v>
      </c>
      <c r="R19" s="82">
        <v>0</v>
      </c>
      <c r="S19" s="177">
        <v>0</v>
      </c>
      <c r="T19" s="270">
        <v>0</v>
      </c>
      <c r="U19" s="82">
        <v>0</v>
      </c>
      <c r="V19" s="177">
        <v>0</v>
      </c>
      <c r="W19" s="270">
        <v>0</v>
      </c>
      <c r="X19" s="82">
        <v>0</v>
      </c>
      <c r="Y19" s="177">
        <v>0</v>
      </c>
      <c r="Z19" s="84">
        <v>0</v>
      </c>
      <c r="AA19" s="92"/>
      <c r="AB19" s="369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371"/>
      <c r="AR19" s="371"/>
    </row>
    <row r="20" spans="1:50" s="363" customFormat="1" ht="30.6" customHeight="1" x14ac:dyDescent="0.25">
      <c r="A20" s="40">
        <v>3612</v>
      </c>
      <c r="B20" s="41">
        <v>6121</v>
      </c>
      <c r="C20" s="51"/>
      <c r="D20" s="181" t="s">
        <v>151</v>
      </c>
      <c r="E20" s="35" t="s">
        <v>138</v>
      </c>
      <c r="F20" s="36" t="s">
        <v>138</v>
      </c>
      <c r="G20" s="213">
        <v>2017</v>
      </c>
      <c r="H20" s="213">
        <v>2017</v>
      </c>
      <c r="I20" s="86">
        <v>4400</v>
      </c>
      <c r="J20" s="87">
        <v>0</v>
      </c>
      <c r="K20" s="112">
        <v>0</v>
      </c>
      <c r="L20" s="386">
        <v>4400</v>
      </c>
      <c r="M20" s="385">
        <v>0</v>
      </c>
      <c r="N20" s="384">
        <v>2200</v>
      </c>
      <c r="O20" s="82">
        <v>0</v>
      </c>
      <c r="P20" s="112">
        <v>2200</v>
      </c>
      <c r="Q20" s="269">
        <v>0</v>
      </c>
      <c r="R20" s="82">
        <v>0</v>
      </c>
      <c r="S20" s="177">
        <v>0</v>
      </c>
      <c r="T20" s="270">
        <v>0</v>
      </c>
      <c r="U20" s="82">
        <v>0</v>
      </c>
      <c r="V20" s="177">
        <v>0</v>
      </c>
      <c r="W20" s="270">
        <v>0</v>
      </c>
      <c r="X20" s="82">
        <v>0</v>
      </c>
      <c r="Y20" s="177">
        <v>0</v>
      </c>
      <c r="Z20" s="84">
        <v>0</v>
      </c>
      <c r="AA20" s="92"/>
      <c r="AB20" s="369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371"/>
      <c r="AR20" s="371"/>
    </row>
    <row r="21" spans="1:50" s="363" customFormat="1" ht="25.9" customHeight="1" x14ac:dyDescent="0.25">
      <c r="A21" s="40">
        <v>3612</v>
      </c>
      <c r="B21" s="41">
        <v>6121</v>
      </c>
      <c r="C21" s="51"/>
      <c r="D21" s="265" t="s">
        <v>152</v>
      </c>
      <c r="E21" s="35" t="s">
        <v>138</v>
      </c>
      <c r="F21" s="36" t="s">
        <v>138</v>
      </c>
      <c r="G21" s="213">
        <v>2017</v>
      </c>
      <c r="H21" s="213">
        <v>2017</v>
      </c>
      <c r="I21" s="86">
        <v>2700</v>
      </c>
      <c r="J21" s="87">
        <v>0</v>
      </c>
      <c r="K21" s="112">
        <v>0</v>
      </c>
      <c r="L21" s="386">
        <v>2700</v>
      </c>
      <c r="M21" s="385">
        <v>0</v>
      </c>
      <c r="N21" s="384">
        <v>1350</v>
      </c>
      <c r="O21" s="82">
        <v>0</v>
      </c>
      <c r="P21" s="112">
        <v>1350</v>
      </c>
      <c r="Q21" s="269">
        <v>0</v>
      </c>
      <c r="R21" s="82">
        <v>0</v>
      </c>
      <c r="S21" s="177">
        <v>0</v>
      </c>
      <c r="T21" s="270">
        <v>0</v>
      </c>
      <c r="U21" s="82">
        <v>0</v>
      </c>
      <c r="V21" s="177">
        <v>0</v>
      </c>
      <c r="W21" s="270">
        <v>0</v>
      </c>
      <c r="X21" s="82">
        <v>0</v>
      </c>
      <c r="Y21" s="177">
        <v>0</v>
      </c>
      <c r="Z21" s="84">
        <v>0</v>
      </c>
      <c r="AA21" s="92"/>
      <c r="AB21" s="369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371"/>
      <c r="AR21" s="371"/>
    </row>
    <row r="22" spans="1:50" s="363" customFormat="1" ht="25.9" customHeight="1" x14ac:dyDescent="0.25">
      <c r="A22" s="40">
        <v>2212</v>
      </c>
      <c r="B22" s="41">
        <v>6121</v>
      </c>
      <c r="C22" s="51"/>
      <c r="D22" s="265" t="s">
        <v>153</v>
      </c>
      <c r="E22" s="35" t="s">
        <v>138</v>
      </c>
      <c r="F22" s="36" t="s">
        <v>138</v>
      </c>
      <c r="G22" s="213">
        <v>2017</v>
      </c>
      <c r="H22" s="213">
        <v>2017</v>
      </c>
      <c r="I22" s="86">
        <v>4500</v>
      </c>
      <c r="J22" s="87">
        <v>0</v>
      </c>
      <c r="K22" s="112">
        <v>0</v>
      </c>
      <c r="L22" s="386">
        <v>4500</v>
      </c>
      <c r="M22" s="385">
        <v>0</v>
      </c>
      <c r="N22" s="384">
        <v>2250</v>
      </c>
      <c r="O22" s="82">
        <v>0</v>
      </c>
      <c r="P22" s="112">
        <v>2250</v>
      </c>
      <c r="Q22" s="269">
        <v>0</v>
      </c>
      <c r="R22" s="82">
        <v>0</v>
      </c>
      <c r="S22" s="177">
        <v>0</v>
      </c>
      <c r="T22" s="270">
        <v>0</v>
      </c>
      <c r="U22" s="82">
        <v>0</v>
      </c>
      <c r="V22" s="177">
        <v>0</v>
      </c>
      <c r="W22" s="270">
        <v>0</v>
      </c>
      <c r="X22" s="82">
        <v>0</v>
      </c>
      <c r="Y22" s="177">
        <v>0</v>
      </c>
      <c r="Z22" s="84">
        <v>0</v>
      </c>
      <c r="AA22" s="92"/>
      <c r="AB22" s="369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371"/>
      <c r="AR22" s="371"/>
    </row>
    <row r="23" spans="1:50" s="363" customFormat="1" ht="36" customHeight="1" x14ac:dyDescent="0.25">
      <c r="A23" s="40">
        <v>3612</v>
      </c>
      <c r="B23" s="41">
        <v>6121</v>
      </c>
      <c r="C23" s="51"/>
      <c r="D23" s="265" t="s">
        <v>154</v>
      </c>
      <c r="E23" s="35" t="s">
        <v>138</v>
      </c>
      <c r="F23" s="36" t="s">
        <v>138</v>
      </c>
      <c r="G23" s="213">
        <v>2017</v>
      </c>
      <c r="H23" s="213">
        <v>2017</v>
      </c>
      <c r="I23" s="86">
        <v>6800</v>
      </c>
      <c r="J23" s="87">
        <v>0</v>
      </c>
      <c r="K23" s="112">
        <v>0</v>
      </c>
      <c r="L23" s="386">
        <v>6800</v>
      </c>
      <c r="M23" s="385">
        <v>0</v>
      </c>
      <c r="N23" s="384">
        <v>3400</v>
      </c>
      <c r="O23" s="82">
        <v>0</v>
      </c>
      <c r="P23" s="112">
        <v>3400</v>
      </c>
      <c r="Q23" s="269">
        <v>0</v>
      </c>
      <c r="R23" s="82">
        <v>0</v>
      </c>
      <c r="S23" s="177">
        <v>0</v>
      </c>
      <c r="T23" s="270">
        <v>0</v>
      </c>
      <c r="U23" s="82">
        <v>0</v>
      </c>
      <c r="V23" s="177">
        <v>0</v>
      </c>
      <c r="W23" s="270">
        <v>0</v>
      </c>
      <c r="X23" s="82">
        <v>0</v>
      </c>
      <c r="Y23" s="177">
        <v>0</v>
      </c>
      <c r="Z23" s="84">
        <v>0</v>
      </c>
      <c r="AA23" s="92"/>
      <c r="AB23" s="369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371"/>
      <c r="AR23" s="371"/>
    </row>
    <row r="24" spans="1:50" s="363" customFormat="1" ht="25.9" customHeight="1" x14ac:dyDescent="0.25">
      <c r="A24" s="40">
        <v>3113</v>
      </c>
      <c r="B24" s="41">
        <v>6121</v>
      </c>
      <c r="C24" s="51"/>
      <c r="D24" s="265" t="s">
        <v>155</v>
      </c>
      <c r="E24" s="364" t="s">
        <v>138</v>
      </c>
      <c r="F24" s="365" t="s">
        <v>138</v>
      </c>
      <c r="G24" s="213">
        <v>2017</v>
      </c>
      <c r="H24" s="213">
        <v>2017</v>
      </c>
      <c r="I24" s="86">
        <v>15000</v>
      </c>
      <c r="J24" s="87">
        <v>0</v>
      </c>
      <c r="K24" s="112">
        <v>0</v>
      </c>
      <c r="L24" s="386">
        <v>15000</v>
      </c>
      <c r="M24" s="385">
        <v>0</v>
      </c>
      <c r="N24" s="384">
        <v>7500</v>
      </c>
      <c r="O24" s="82">
        <v>0</v>
      </c>
      <c r="P24" s="112">
        <v>7500</v>
      </c>
      <c r="Q24" s="269">
        <v>0</v>
      </c>
      <c r="R24" s="82">
        <v>0</v>
      </c>
      <c r="S24" s="177">
        <v>0</v>
      </c>
      <c r="T24" s="270">
        <v>0</v>
      </c>
      <c r="U24" s="82">
        <v>0</v>
      </c>
      <c r="V24" s="177">
        <v>0</v>
      </c>
      <c r="W24" s="270">
        <v>0</v>
      </c>
      <c r="X24" s="82">
        <v>0</v>
      </c>
      <c r="Y24" s="177">
        <v>0</v>
      </c>
      <c r="Z24" s="84">
        <v>0</v>
      </c>
      <c r="AA24" s="92"/>
      <c r="AB24" s="369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371"/>
      <c r="AR24" s="371"/>
    </row>
    <row r="25" spans="1:50" s="363" customFormat="1" ht="25.9" customHeight="1" x14ac:dyDescent="0.25">
      <c r="A25" s="40">
        <v>3612</v>
      </c>
      <c r="B25" s="41">
        <v>6121</v>
      </c>
      <c r="C25" s="51"/>
      <c r="D25" s="265" t="s">
        <v>156</v>
      </c>
      <c r="E25" s="35" t="s">
        <v>138</v>
      </c>
      <c r="F25" s="36" t="s">
        <v>138</v>
      </c>
      <c r="G25" s="213">
        <v>2017</v>
      </c>
      <c r="H25" s="213">
        <v>2017</v>
      </c>
      <c r="I25" s="86">
        <v>2800</v>
      </c>
      <c r="J25" s="87">
        <v>0</v>
      </c>
      <c r="K25" s="112">
        <v>0</v>
      </c>
      <c r="L25" s="386">
        <v>2800</v>
      </c>
      <c r="M25" s="385">
        <v>0</v>
      </c>
      <c r="N25" s="384">
        <v>1400</v>
      </c>
      <c r="O25" s="82">
        <v>0</v>
      </c>
      <c r="P25" s="112">
        <v>1400</v>
      </c>
      <c r="Q25" s="269">
        <v>0</v>
      </c>
      <c r="R25" s="82">
        <v>0</v>
      </c>
      <c r="S25" s="177">
        <v>0</v>
      </c>
      <c r="T25" s="270">
        <v>0</v>
      </c>
      <c r="U25" s="82">
        <v>0</v>
      </c>
      <c r="V25" s="177">
        <v>0</v>
      </c>
      <c r="W25" s="270">
        <v>0</v>
      </c>
      <c r="X25" s="82">
        <v>0</v>
      </c>
      <c r="Y25" s="177">
        <v>0</v>
      </c>
      <c r="Z25" s="84">
        <v>0</v>
      </c>
      <c r="AA25" s="92"/>
      <c r="AB25" s="369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371"/>
      <c r="AR25" s="371"/>
    </row>
    <row r="26" spans="1:50" s="363" customFormat="1" ht="25.9" customHeight="1" x14ac:dyDescent="0.25">
      <c r="A26" s="40">
        <v>2212</v>
      </c>
      <c r="B26" s="41">
        <v>6121</v>
      </c>
      <c r="C26" s="51"/>
      <c r="D26" s="181" t="s">
        <v>157</v>
      </c>
      <c r="E26" s="364" t="s">
        <v>138</v>
      </c>
      <c r="F26" s="365" t="s">
        <v>138</v>
      </c>
      <c r="G26" s="213">
        <v>2017</v>
      </c>
      <c r="H26" s="213">
        <v>2017</v>
      </c>
      <c r="I26" s="86">
        <v>6000</v>
      </c>
      <c r="J26" s="87">
        <v>0</v>
      </c>
      <c r="K26" s="112">
        <v>0</v>
      </c>
      <c r="L26" s="386">
        <v>6000</v>
      </c>
      <c r="M26" s="385">
        <v>0</v>
      </c>
      <c r="N26" s="384">
        <v>3000</v>
      </c>
      <c r="O26" s="82">
        <v>0</v>
      </c>
      <c r="P26" s="112">
        <v>3000</v>
      </c>
      <c r="Q26" s="269">
        <v>0</v>
      </c>
      <c r="R26" s="82">
        <v>0</v>
      </c>
      <c r="S26" s="177">
        <v>0</v>
      </c>
      <c r="T26" s="270">
        <v>0</v>
      </c>
      <c r="U26" s="82">
        <v>0</v>
      </c>
      <c r="V26" s="177">
        <v>0</v>
      </c>
      <c r="W26" s="270">
        <v>0</v>
      </c>
      <c r="X26" s="82">
        <v>0</v>
      </c>
      <c r="Y26" s="177">
        <v>0</v>
      </c>
      <c r="Z26" s="84">
        <v>0</v>
      </c>
      <c r="AA26" s="92"/>
      <c r="AB26" s="369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371"/>
      <c r="AR26" s="371"/>
    </row>
    <row r="27" spans="1:50" s="363" customFormat="1" ht="25.9" customHeight="1" thickBot="1" x14ac:dyDescent="0.3">
      <c r="A27" s="40">
        <v>2212</v>
      </c>
      <c r="B27" s="41">
        <v>6121</v>
      </c>
      <c r="C27" s="51"/>
      <c r="D27" s="368" t="s">
        <v>158</v>
      </c>
      <c r="E27" s="182" t="s">
        <v>138</v>
      </c>
      <c r="F27" s="174" t="s">
        <v>138</v>
      </c>
      <c r="G27" s="261">
        <v>2017</v>
      </c>
      <c r="H27" s="261">
        <v>2017</v>
      </c>
      <c r="I27" s="227">
        <v>900</v>
      </c>
      <c r="J27" s="525">
        <v>0</v>
      </c>
      <c r="K27" s="529">
        <v>0</v>
      </c>
      <c r="L27" s="386">
        <v>900</v>
      </c>
      <c r="M27" s="385">
        <v>0</v>
      </c>
      <c r="N27" s="384">
        <v>450</v>
      </c>
      <c r="O27" s="82">
        <v>0</v>
      </c>
      <c r="P27" s="112">
        <v>450</v>
      </c>
      <c r="Q27" s="269">
        <v>0</v>
      </c>
      <c r="R27" s="82">
        <v>0</v>
      </c>
      <c r="S27" s="177">
        <v>0</v>
      </c>
      <c r="T27" s="270">
        <v>0</v>
      </c>
      <c r="U27" s="82">
        <v>0</v>
      </c>
      <c r="V27" s="177">
        <v>0</v>
      </c>
      <c r="W27" s="270">
        <v>0</v>
      </c>
      <c r="X27" s="82">
        <v>0</v>
      </c>
      <c r="Y27" s="177">
        <v>0</v>
      </c>
      <c r="Z27" s="84">
        <v>0</v>
      </c>
      <c r="AA27"/>
      <c r="AB27" s="136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</row>
    <row r="28" spans="1:50" s="71" customFormat="1" ht="23.1" customHeight="1" thickBot="1" x14ac:dyDescent="0.3">
      <c r="A28" s="68"/>
      <c r="B28" s="69"/>
      <c r="C28" s="70"/>
      <c r="D28" s="723" t="s">
        <v>1</v>
      </c>
      <c r="E28" s="724"/>
      <c r="F28" s="724"/>
      <c r="G28" s="724"/>
      <c r="H28" s="725"/>
      <c r="I28" s="252">
        <f t="shared" ref="I28:Z28" si="0">SUM(I7:I27)</f>
        <v>558330</v>
      </c>
      <c r="J28" s="366">
        <f t="shared" si="0"/>
        <v>113930</v>
      </c>
      <c r="K28" s="367">
        <f t="shared" si="0"/>
        <v>21300</v>
      </c>
      <c r="L28" s="387">
        <f t="shared" si="0"/>
        <v>221000</v>
      </c>
      <c r="M28" s="388">
        <f t="shared" si="0"/>
        <v>0</v>
      </c>
      <c r="N28" s="389">
        <f t="shared" si="0"/>
        <v>120500</v>
      </c>
      <c r="O28" s="75">
        <f t="shared" si="0"/>
        <v>0</v>
      </c>
      <c r="P28" s="74">
        <f t="shared" si="0"/>
        <v>100500</v>
      </c>
      <c r="Q28" s="195">
        <f t="shared" si="0"/>
        <v>95500</v>
      </c>
      <c r="R28" s="76">
        <f t="shared" si="0"/>
        <v>4000</v>
      </c>
      <c r="S28" s="74">
        <f t="shared" si="0"/>
        <v>38500</v>
      </c>
      <c r="T28" s="195">
        <f t="shared" si="0"/>
        <v>7500</v>
      </c>
      <c r="U28" s="75">
        <f t="shared" si="0"/>
        <v>4000</v>
      </c>
      <c r="V28" s="74">
        <f t="shared" si="0"/>
        <v>5500</v>
      </c>
      <c r="W28" s="195">
        <f t="shared" si="0"/>
        <v>4000</v>
      </c>
      <c r="X28" s="75">
        <f t="shared" si="0"/>
        <v>4000</v>
      </c>
      <c r="Y28" s="74">
        <f t="shared" si="0"/>
        <v>2000</v>
      </c>
      <c r="Z28" s="77">
        <f t="shared" si="0"/>
        <v>37100</v>
      </c>
      <c r="AA28" s="141"/>
      <c r="AB28" s="141"/>
      <c r="AC28" s="141"/>
      <c r="AD28" s="141"/>
      <c r="AE28" s="141"/>
      <c r="AF28" s="141"/>
      <c r="AG28" s="141"/>
      <c r="AH28" s="141"/>
      <c r="AI28" s="141"/>
      <c r="AJ28" s="141"/>
      <c r="AK28" s="141"/>
      <c r="AL28" s="141"/>
      <c r="AM28" s="141"/>
      <c r="AN28" s="141"/>
      <c r="AO28" s="141"/>
      <c r="AP28" s="141"/>
      <c r="AQ28" s="141"/>
      <c r="AR28" s="141"/>
      <c r="AS28" s="141"/>
      <c r="AT28" s="141"/>
      <c r="AU28" s="141"/>
      <c r="AV28" s="141"/>
      <c r="AW28" s="141"/>
      <c r="AX28" s="141"/>
    </row>
    <row r="29" spans="1:50" s="30" customFormat="1" ht="7.5" customHeight="1" thickBot="1" x14ac:dyDescent="0.3">
      <c r="A29" s="47"/>
      <c r="B29" s="47"/>
      <c r="C29" s="47"/>
      <c r="D29" s="53"/>
      <c r="E29" s="53"/>
      <c r="F29" s="53"/>
      <c r="G29" s="53"/>
      <c r="H29" s="53"/>
      <c r="I29" s="61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62"/>
      <c r="X29" s="62"/>
      <c r="Y29" s="62"/>
      <c r="Z29" s="62"/>
    </row>
    <row r="30" spans="1:50" s="3" customFormat="1" ht="15.95" customHeight="1" x14ac:dyDescent="0.25">
      <c r="A30" s="47"/>
      <c r="B30" s="47"/>
      <c r="C30" s="47"/>
      <c r="D30" s="24" t="s">
        <v>23</v>
      </c>
      <c r="E30" s="55"/>
      <c r="F30" s="55"/>
      <c r="G30" s="55"/>
      <c r="H30" s="55"/>
      <c r="I30" s="9" t="s">
        <v>15</v>
      </c>
      <c r="J30" s="60" t="s">
        <v>42</v>
      </c>
      <c r="K30" s="16" t="s">
        <v>24</v>
      </c>
      <c r="L30" s="16"/>
      <c r="M30" s="16" t="s">
        <v>212</v>
      </c>
      <c r="N30" s="60"/>
      <c r="O30" s="18"/>
      <c r="P30" s="18"/>
      <c r="Q30" s="18"/>
      <c r="R30" s="18"/>
      <c r="S30" s="18"/>
      <c r="T30" s="18"/>
      <c r="U30" s="18"/>
      <c r="V30" s="18"/>
      <c r="W30" s="208"/>
      <c r="X30" s="202"/>
      <c r="Y30" s="209"/>
      <c r="Z30" s="183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</row>
    <row r="31" spans="1:50" s="3" customFormat="1" ht="15.95" customHeight="1" x14ac:dyDescent="0.25">
      <c r="A31" s="210"/>
      <c r="B31" s="210"/>
      <c r="C31" s="210"/>
      <c r="D31" s="12"/>
      <c r="E31" s="56"/>
      <c r="F31" s="56"/>
      <c r="G31" s="56"/>
      <c r="H31" s="56"/>
      <c r="I31" s="11" t="s">
        <v>16</v>
      </c>
      <c r="J31" s="19" t="s">
        <v>42</v>
      </c>
      <c r="K31" s="17" t="s">
        <v>25</v>
      </c>
      <c r="L31" s="17"/>
      <c r="M31" s="17" t="s">
        <v>211</v>
      </c>
      <c r="N31" s="19"/>
      <c r="O31" s="20"/>
      <c r="P31" s="20"/>
      <c r="Q31" s="20"/>
      <c r="R31" s="20"/>
      <c r="S31" s="20"/>
      <c r="T31" s="20"/>
      <c r="U31" s="20"/>
      <c r="V31" s="20"/>
      <c r="W31" s="211"/>
      <c r="X31" s="209"/>
      <c r="Y31" s="209"/>
      <c r="Z31" s="183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</row>
    <row r="32" spans="1:50" s="2" customFormat="1" ht="15.95" customHeight="1" x14ac:dyDescent="0.25">
      <c r="A32" s="44"/>
      <c r="B32" s="45"/>
      <c r="C32" s="46"/>
      <c r="D32" s="57"/>
      <c r="E32" s="38"/>
      <c r="F32" s="38"/>
      <c r="G32" s="38"/>
      <c r="H32" s="38"/>
      <c r="I32" s="11" t="s">
        <v>17</v>
      </c>
      <c r="J32" s="19" t="s">
        <v>42</v>
      </c>
      <c r="K32" s="20" t="s">
        <v>214</v>
      </c>
      <c r="L32" s="17"/>
      <c r="M32" s="19"/>
      <c r="N32" s="19"/>
      <c r="O32" s="20"/>
      <c r="P32" s="56"/>
      <c r="Q32" s="56"/>
      <c r="R32" s="56"/>
      <c r="S32" s="56"/>
      <c r="T32" s="56"/>
      <c r="U32" s="56"/>
      <c r="V32" s="56"/>
      <c r="W32" s="58"/>
      <c r="X32" s="8"/>
      <c r="Z32" s="183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</row>
    <row r="33" spans="1:42" s="2" customFormat="1" ht="15.95" customHeight="1" thickBot="1" x14ac:dyDescent="0.3">
      <c r="A33" s="3"/>
      <c r="B33" s="45"/>
      <c r="C33" s="46"/>
      <c r="D33" s="59"/>
      <c r="E33" s="31"/>
      <c r="F33" s="31"/>
      <c r="G33" s="31"/>
      <c r="H33" s="31"/>
      <c r="I33" s="10" t="s">
        <v>18</v>
      </c>
      <c r="J33" s="21" t="s">
        <v>42</v>
      </c>
      <c r="K33" s="22" t="s">
        <v>213</v>
      </c>
      <c r="L33" s="23"/>
      <c r="M33" s="21"/>
      <c r="N33" s="21"/>
      <c r="O33" s="22"/>
      <c r="P33" s="25"/>
      <c r="Q33" s="25"/>
      <c r="R33" s="25"/>
      <c r="S33" s="25"/>
      <c r="T33" s="25"/>
      <c r="U33" s="25"/>
      <c r="V33" s="25"/>
      <c r="W33" s="13"/>
      <c r="Z33" s="18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</row>
  </sheetData>
  <mergeCells count="25">
    <mergeCell ref="D28:H28"/>
    <mergeCell ref="T5:V5"/>
    <mergeCell ref="W5:Y5"/>
    <mergeCell ref="Q4:Y4"/>
    <mergeCell ref="L5:L6"/>
    <mergeCell ref="Q5:S5"/>
    <mergeCell ref="E4:E6"/>
    <mergeCell ref="F4:F6"/>
    <mergeCell ref="G4:H4"/>
    <mergeCell ref="G5:G6"/>
    <mergeCell ref="Z4:Z6"/>
    <mergeCell ref="I4:I6"/>
    <mergeCell ref="D4:D6"/>
    <mergeCell ref="J5:J6"/>
    <mergeCell ref="H5:H6"/>
    <mergeCell ref="M4:P4"/>
    <mergeCell ref="M5:M6"/>
    <mergeCell ref="N5:N6"/>
    <mergeCell ref="O5:O6"/>
    <mergeCell ref="P5:P6"/>
    <mergeCell ref="A3:C4"/>
    <mergeCell ref="A5:A6"/>
    <mergeCell ref="B5:B6"/>
    <mergeCell ref="C5:C6"/>
    <mergeCell ref="K5:K6"/>
  </mergeCells>
  <phoneticPr fontId="0" type="noConversion"/>
  <pageMargins left="0.27559055118110237" right="0.19685039370078741" top="0.98425196850393704" bottom="0.19685039370078741" header="0.78740157480314965" footer="0.19685039370078741"/>
  <pageSetup paperSize="9" scale="54" orientation="landscape" r:id="rId1"/>
  <headerFooter alignWithMargins="0">
    <oddHeader>&amp;C&amp;"Arial,Tučné"&amp;24Požadavky na kapitálový rozpočet statutárního města Ostravy pro rok  2017 a kapitálový výhled na &amp;28léta  2018 - 2020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02"/>
  <sheetViews>
    <sheetView tabSelected="1" topLeftCell="A74" zoomScale="75" zoomScaleNormal="75" workbookViewId="0">
      <selection activeCell="I105" sqref="I105"/>
    </sheetView>
  </sheetViews>
  <sheetFormatPr defaultRowHeight="12.75" x14ac:dyDescent="0.2"/>
  <cols>
    <col min="1" max="3" width="6.7109375" customWidth="1"/>
    <col min="4" max="4" width="46.7109375" customWidth="1"/>
    <col min="5" max="6" width="4.28515625" customWidth="1"/>
    <col min="7" max="8" width="4.85546875" customWidth="1"/>
    <col min="9" max="9" width="13.5703125" customWidth="1"/>
    <col min="10" max="26" width="10.7109375" customWidth="1"/>
  </cols>
  <sheetData>
    <row r="1" spans="1:35" ht="15.75" customHeight="1" x14ac:dyDescent="0.25">
      <c r="Z1" s="65" t="s">
        <v>68</v>
      </c>
    </row>
    <row r="2" spans="1:35" ht="24.75" customHeight="1" x14ac:dyDescent="0.25">
      <c r="A2" s="5"/>
      <c r="D2" s="63" t="s">
        <v>44</v>
      </c>
      <c r="E2" s="64" t="s">
        <v>49</v>
      </c>
      <c r="F2" s="65"/>
      <c r="G2" s="65"/>
      <c r="H2" s="65"/>
      <c r="I2" s="65"/>
      <c r="J2" s="65"/>
      <c r="K2" s="65"/>
      <c r="L2" s="65"/>
      <c r="M2" s="14"/>
      <c r="N2" s="14"/>
      <c r="O2" s="14"/>
      <c r="P2" s="1"/>
      <c r="Z2" s="4" t="s">
        <v>26</v>
      </c>
    </row>
    <row r="3" spans="1:35" ht="15" customHeight="1" thickBot="1" x14ac:dyDescent="0.25">
      <c r="A3" s="692" t="s">
        <v>118</v>
      </c>
      <c r="B3" s="693"/>
      <c r="C3" s="694"/>
      <c r="I3" s="6" t="s">
        <v>2</v>
      </c>
      <c r="J3" s="6" t="s">
        <v>3</v>
      </c>
      <c r="K3" s="6" t="s">
        <v>4</v>
      </c>
      <c r="L3" s="6" t="s">
        <v>5</v>
      </c>
      <c r="M3" s="6" t="s">
        <v>6</v>
      </c>
      <c r="N3" s="6" t="s">
        <v>7</v>
      </c>
      <c r="O3" s="7" t="s">
        <v>208</v>
      </c>
      <c r="P3" s="7" t="s">
        <v>8</v>
      </c>
      <c r="Q3" s="7" t="s">
        <v>9</v>
      </c>
      <c r="R3" s="7" t="s">
        <v>10</v>
      </c>
      <c r="S3" s="7" t="s">
        <v>209</v>
      </c>
      <c r="T3" s="7" t="s">
        <v>11</v>
      </c>
      <c r="U3" s="7" t="s">
        <v>14</v>
      </c>
      <c r="V3" s="7" t="s">
        <v>19</v>
      </c>
      <c r="W3" s="7" t="s">
        <v>210</v>
      </c>
      <c r="X3" s="6" t="s">
        <v>30</v>
      </c>
      <c r="Y3" s="6" t="s">
        <v>31</v>
      </c>
      <c r="Z3" s="6" t="s">
        <v>32</v>
      </c>
    </row>
    <row r="4" spans="1:35" ht="15.75" customHeight="1" thickBot="1" x14ac:dyDescent="0.25">
      <c r="A4" s="695"/>
      <c r="B4" s="696"/>
      <c r="C4" s="697"/>
      <c r="D4" s="711" t="s">
        <v>0</v>
      </c>
      <c r="E4" s="729" t="s">
        <v>34</v>
      </c>
      <c r="F4" s="732" t="s">
        <v>35</v>
      </c>
      <c r="G4" s="735" t="s">
        <v>36</v>
      </c>
      <c r="H4" s="736"/>
      <c r="I4" s="708" t="s">
        <v>27</v>
      </c>
      <c r="J4" s="27" t="s">
        <v>33</v>
      </c>
      <c r="K4" s="27" t="s">
        <v>13</v>
      </c>
      <c r="L4" s="390" t="s">
        <v>12</v>
      </c>
      <c r="M4" s="716" t="s">
        <v>128</v>
      </c>
      <c r="N4" s="717"/>
      <c r="O4" s="717"/>
      <c r="P4" s="718"/>
      <c r="Q4" s="678" t="s">
        <v>136</v>
      </c>
      <c r="R4" s="679"/>
      <c r="S4" s="679"/>
      <c r="T4" s="679"/>
      <c r="U4" s="679"/>
      <c r="V4" s="679"/>
      <c r="W4" s="679"/>
      <c r="X4" s="679"/>
      <c r="Y4" s="679"/>
      <c r="Z4" s="668" t="s">
        <v>135</v>
      </c>
    </row>
    <row r="5" spans="1:35" ht="15.75" customHeight="1" x14ac:dyDescent="0.2">
      <c r="A5" s="698" t="s">
        <v>39</v>
      </c>
      <c r="B5" s="700" t="s">
        <v>40</v>
      </c>
      <c r="C5" s="702" t="s">
        <v>41</v>
      </c>
      <c r="D5" s="712"/>
      <c r="E5" s="730"/>
      <c r="F5" s="733"/>
      <c r="G5" s="737" t="s">
        <v>37</v>
      </c>
      <c r="H5" s="714" t="s">
        <v>38</v>
      </c>
      <c r="I5" s="709"/>
      <c r="J5" s="704" t="s">
        <v>132</v>
      </c>
      <c r="K5" s="704" t="s">
        <v>133</v>
      </c>
      <c r="L5" s="727" t="s">
        <v>134</v>
      </c>
      <c r="M5" s="719" t="s">
        <v>129</v>
      </c>
      <c r="N5" s="721" t="s">
        <v>43</v>
      </c>
      <c r="O5" s="683" t="s">
        <v>21</v>
      </c>
      <c r="P5" s="685" t="s">
        <v>22</v>
      </c>
      <c r="Q5" s="675" t="s">
        <v>117</v>
      </c>
      <c r="R5" s="676"/>
      <c r="S5" s="680"/>
      <c r="T5" s="675" t="s">
        <v>121</v>
      </c>
      <c r="U5" s="676"/>
      <c r="V5" s="677"/>
      <c r="W5" s="676" t="s">
        <v>130</v>
      </c>
      <c r="X5" s="676"/>
      <c r="Y5" s="739"/>
      <c r="Z5" s="706"/>
    </row>
    <row r="6" spans="1:35" ht="39" customHeight="1" thickBot="1" x14ac:dyDescent="0.25">
      <c r="A6" s="699"/>
      <c r="B6" s="701"/>
      <c r="C6" s="703"/>
      <c r="D6" s="713"/>
      <c r="E6" s="731"/>
      <c r="F6" s="734"/>
      <c r="G6" s="738"/>
      <c r="H6" s="715"/>
      <c r="I6" s="710"/>
      <c r="J6" s="705"/>
      <c r="K6" s="705"/>
      <c r="L6" s="728"/>
      <c r="M6" s="720"/>
      <c r="N6" s="722"/>
      <c r="O6" s="684"/>
      <c r="P6" s="686"/>
      <c r="Q6" s="194" t="s">
        <v>20</v>
      </c>
      <c r="R6" s="26" t="s">
        <v>28</v>
      </c>
      <c r="S6" s="15" t="s">
        <v>29</v>
      </c>
      <c r="T6" s="197" t="s">
        <v>20</v>
      </c>
      <c r="U6" s="26" t="s">
        <v>28</v>
      </c>
      <c r="V6" s="15" t="s">
        <v>29</v>
      </c>
      <c r="W6" s="197" t="s">
        <v>20</v>
      </c>
      <c r="X6" s="26" t="s">
        <v>28</v>
      </c>
      <c r="Y6" s="15" t="s">
        <v>29</v>
      </c>
      <c r="Z6" s="707"/>
    </row>
    <row r="7" spans="1:35" s="39" customFormat="1" ht="30" customHeight="1" x14ac:dyDescent="0.25">
      <c r="A7" s="101">
        <v>3612</v>
      </c>
      <c r="B7" s="94">
        <v>6121</v>
      </c>
      <c r="C7" s="199"/>
      <c r="D7" s="95" t="s">
        <v>580</v>
      </c>
      <c r="E7" s="96" t="s">
        <v>639</v>
      </c>
      <c r="F7" s="97" t="s">
        <v>639</v>
      </c>
      <c r="G7" s="98" t="s">
        <v>223</v>
      </c>
      <c r="H7" s="98" t="s">
        <v>223</v>
      </c>
      <c r="I7" s="262">
        <f>J7+K7+L7+SUM(Q7:Z7)</f>
        <v>3000</v>
      </c>
      <c r="J7" s="87">
        <v>0</v>
      </c>
      <c r="K7" s="89">
        <v>0</v>
      </c>
      <c r="L7" s="441">
        <f>SUM(M7:P7)</f>
        <v>3000</v>
      </c>
      <c r="M7" s="660">
        <v>0</v>
      </c>
      <c r="N7" s="382">
        <v>3000</v>
      </c>
      <c r="O7" s="85">
        <v>0</v>
      </c>
      <c r="P7" s="177">
        <v>0</v>
      </c>
      <c r="Q7" s="269">
        <v>0</v>
      </c>
      <c r="R7" s="82">
        <v>0</v>
      </c>
      <c r="S7" s="83">
        <v>0</v>
      </c>
      <c r="T7" s="276">
        <v>0</v>
      </c>
      <c r="U7" s="82">
        <v>0</v>
      </c>
      <c r="V7" s="84">
        <v>0</v>
      </c>
      <c r="W7" s="270">
        <v>0</v>
      </c>
      <c r="X7" s="82">
        <v>0</v>
      </c>
      <c r="Y7" s="83">
        <v>0</v>
      </c>
      <c r="Z7" s="86">
        <v>0</v>
      </c>
      <c r="AA7" s="590"/>
      <c r="AB7" s="144"/>
      <c r="AC7" s="144"/>
      <c r="AD7" s="144"/>
      <c r="AE7" s="144"/>
      <c r="AF7" s="144"/>
      <c r="AG7" s="144"/>
      <c r="AH7" s="144"/>
      <c r="AI7" s="144"/>
    </row>
    <row r="8" spans="1:35" s="39" customFormat="1" ht="30" customHeight="1" x14ac:dyDescent="0.25">
      <c r="A8" s="101">
        <v>3612</v>
      </c>
      <c r="B8" s="94">
        <v>6121</v>
      </c>
      <c r="C8" s="199"/>
      <c r="D8" s="93" t="s">
        <v>581</v>
      </c>
      <c r="E8" s="96" t="s">
        <v>639</v>
      </c>
      <c r="F8" s="97" t="s">
        <v>639</v>
      </c>
      <c r="G8" s="98" t="s">
        <v>223</v>
      </c>
      <c r="H8" s="98" t="s">
        <v>223</v>
      </c>
      <c r="I8" s="262">
        <f t="shared" ref="I8:I28" si="0">J8+K8+L8+SUM(Q8:Z8)</f>
        <v>4262</v>
      </c>
      <c r="J8" s="87">
        <v>0</v>
      </c>
      <c r="K8" s="89">
        <v>0</v>
      </c>
      <c r="L8" s="441">
        <f t="shared" ref="L8:L28" si="1">SUM(M8:P8)</f>
        <v>4262</v>
      </c>
      <c r="M8" s="441">
        <v>0</v>
      </c>
      <c r="N8" s="379">
        <v>4262</v>
      </c>
      <c r="O8" s="87">
        <v>0</v>
      </c>
      <c r="P8" s="112">
        <v>0</v>
      </c>
      <c r="Q8" s="269">
        <v>0</v>
      </c>
      <c r="R8" s="82">
        <v>0</v>
      </c>
      <c r="S8" s="83">
        <v>0</v>
      </c>
      <c r="T8" s="276">
        <v>0</v>
      </c>
      <c r="U8" s="82">
        <v>0</v>
      </c>
      <c r="V8" s="84">
        <v>0</v>
      </c>
      <c r="W8" s="270">
        <v>0</v>
      </c>
      <c r="X8" s="82">
        <v>0</v>
      </c>
      <c r="Y8" s="83">
        <v>0</v>
      </c>
      <c r="Z8" s="86">
        <v>0</v>
      </c>
      <c r="AA8" s="590"/>
      <c r="AB8" s="144"/>
      <c r="AC8" s="144"/>
      <c r="AD8" s="144"/>
      <c r="AE8" s="144"/>
      <c r="AF8" s="144"/>
      <c r="AG8" s="144"/>
      <c r="AH8" s="144"/>
      <c r="AI8" s="144"/>
    </row>
    <row r="9" spans="1:35" s="39" customFormat="1" ht="30" customHeight="1" x14ac:dyDescent="0.25">
      <c r="A9" s="101">
        <v>3612</v>
      </c>
      <c r="B9" s="94">
        <v>6121</v>
      </c>
      <c r="C9" s="199"/>
      <c r="D9" s="93" t="s">
        <v>582</v>
      </c>
      <c r="E9" s="96" t="s">
        <v>639</v>
      </c>
      <c r="F9" s="97" t="s">
        <v>639</v>
      </c>
      <c r="G9" s="98" t="s">
        <v>223</v>
      </c>
      <c r="H9" s="98" t="s">
        <v>223</v>
      </c>
      <c r="I9" s="262">
        <f t="shared" si="0"/>
        <v>3925</v>
      </c>
      <c r="J9" s="87">
        <v>0</v>
      </c>
      <c r="K9" s="89">
        <v>0</v>
      </c>
      <c r="L9" s="441">
        <f t="shared" si="1"/>
        <v>3925</v>
      </c>
      <c r="M9" s="441">
        <v>0</v>
      </c>
      <c r="N9" s="379">
        <v>3925</v>
      </c>
      <c r="O9" s="87">
        <v>0</v>
      </c>
      <c r="P9" s="112">
        <v>0</v>
      </c>
      <c r="Q9" s="269">
        <v>0</v>
      </c>
      <c r="R9" s="82">
        <v>0</v>
      </c>
      <c r="S9" s="83">
        <v>0</v>
      </c>
      <c r="T9" s="276">
        <v>0</v>
      </c>
      <c r="U9" s="82">
        <v>0</v>
      </c>
      <c r="V9" s="84">
        <v>0</v>
      </c>
      <c r="W9" s="270">
        <v>0</v>
      </c>
      <c r="X9" s="82">
        <v>0</v>
      </c>
      <c r="Y9" s="83">
        <v>0</v>
      </c>
      <c r="Z9" s="86">
        <v>0</v>
      </c>
      <c r="AA9" s="590"/>
      <c r="AB9" s="144"/>
      <c r="AC9" s="144"/>
      <c r="AD9" s="144"/>
      <c r="AE9" s="144"/>
      <c r="AF9" s="144"/>
      <c r="AG9" s="144"/>
      <c r="AH9" s="144"/>
      <c r="AI9" s="144"/>
    </row>
    <row r="10" spans="1:35" s="39" customFormat="1" ht="30" customHeight="1" x14ac:dyDescent="0.25">
      <c r="A10" s="101">
        <v>3612</v>
      </c>
      <c r="B10" s="94">
        <v>6121</v>
      </c>
      <c r="C10" s="199"/>
      <c r="D10" s="93" t="s">
        <v>583</v>
      </c>
      <c r="E10" s="96" t="s">
        <v>639</v>
      </c>
      <c r="F10" s="97" t="s">
        <v>639</v>
      </c>
      <c r="G10" s="98" t="s">
        <v>223</v>
      </c>
      <c r="H10" s="98" t="s">
        <v>223</v>
      </c>
      <c r="I10" s="262">
        <f t="shared" si="0"/>
        <v>4262</v>
      </c>
      <c r="J10" s="87">
        <v>0</v>
      </c>
      <c r="K10" s="89">
        <v>0</v>
      </c>
      <c r="L10" s="441">
        <f t="shared" si="1"/>
        <v>4262</v>
      </c>
      <c r="M10" s="441">
        <v>0</v>
      </c>
      <c r="N10" s="379">
        <v>4262</v>
      </c>
      <c r="O10" s="87">
        <v>0</v>
      </c>
      <c r="P10" s="112">
        <v>0</v>
      </c>
      <c r="Q10" s="269">
        <v>0</v>
      </c>
      <c r="R10" s="82">
        <v>0</v>
      </c>
      <c r="S10" s="83">
        <v>0</v>
      </c>
      <c r="T10" s="276">
        <v>0</v>
      </c>
      <c r="U10" s="82">
        <v>0</v>
      </c>
      <c r="V10" s="84">
        <v>0</v>
      </c>
      <c r="W10" s="270">
        <v>0</v>
      </c>
      <c r="X10" s="82">
        <v>0</v>
      </c>
      <c r="Y10" s="83">
        <v>0</v>
      </c>
      <c r="Z10" s="86">
        <v>0</v>
      </c>
      <c r="AA10" s="590"/>
      <c r="AB10" s="144"/>
      <c r="AC10" s="144"/>
      <c r="AD10" s="144"/>
      <c r="AE10" s="144"/>
      <c r="AF10" s="144"/>
      <c r="AG10" s="144"/>
      <c r="AH10" s="144"/>
      <c r="AI10" s="144"/>
    </row>
    <row r="11" spans="1:35" s="39" customFormat="1" ht="30" customHeight="1" x14ac:dyDescent="0.25">
      <c r="A11" s="101">
        <v>3612</v>
      </c>
      <c r="B11" s="94">
        <v>6121</v>
      </c>
      <c r="C11" s="199"/>
      <c r="D11" s="93" t="s">
        <v>584</v>
      </c>
      <c r="E11" s="96" t="s">
        <v>639</v>
      </c>
      <c r="F11" s="97" t="s">
        <v>639</v>
      </c>
      <c r="G11" s="98" t="s">
        <v>223</v>
      </c>
      <c r="H11" s="98" t="s">
        <v>223</v>
      </c>
      <c r="I11" s="262">
        <f t="shared" si="0"/>
        <v>7000</v>
      </c>
      <c r="J11" s="87">
        <v>0</v>
      </c>
      <c r="K11" s="89">
        <v>0</v>
      </c>
      <c r="L11" s="441">
        <f t="shared" si="1"/>
        <v>7000</v>
      </c>
      <c r="M11" s="441">
        <v>0</v>
      </c>
      <c r="N11" s="379">
        <v>7000</v>
      </c>
      <c r="O11" s="87">
        <v>0</v>
      </c>
      <c r="P11" s="112">
        <v>0</v>
      </c>
      <c r="Q11" s="269">
        <v>0</v>
      </c>
      <c r="R11" s="82">
        <v>0</v>
      </c>
      <c r="S11" s="83">
        <v>0</v>
      </c>
      <c r="T11" s="276">
        <v>0</v>
      </c>
      <c r="U11" s="82">
        <v>0</v>
      </c>
      <c r="V11" s="84">
        <v>0</v>
      </c>
      <c r="W11" s="270">
        <v>0</v>
      </c>
      <c r="X11" s="82">
        <v>0</v>
      </c>
      <c r="Y11" s="83">
        <v>0</v>
      </c>
      <c r="Z11" s="86">
        <v>0</v>
      </c>
      <c r="AA11" s="590"/>
      <c r="AB11" s="144"/>
      <c r="AC11" s="144"/>
      <c r="AD11" s="144"/>
      <c r="AE11" s="144"/>
      <c r="AF11" s="144"/>
      <c r="AG11" s="144"/>
      <c r="AH11" s="144"/>
      <c r="AI11" s="144"/>
    </row>
    <row r="12" spans="1:35" s="39" customFormat="1" ht="30" customHeight="1" x14ac:dyDescent="0.25">
      <c r="A12" s="101">
        <v>3612</v>
      </c>
      <c r="B12" s="94">
        <v>6121</v>
      </c>
      <c r="C12" s="199"/>
      <c r="D12" s="93" t="s">
        <v>585</v>
      </c>
      <c r="E12" s="96" t="s">
        <v>639</v>
      </c>
      <c r="F12" s="97" t="s">
        <v>639</v>
      </c>
      <c r="G12" s="98" t="s">
        <v>275</v>
      </c>
      <c r="H12" s="98" t="s">
        <v>275</v>
      </c>
      <c r="I12" s="262">
        <f t="shared" si="0"/>
        <v>5800</v>
      </c>
      <c r="J12" s="87">
        <v>0</v>
      </c>
      <c r="K12" s="89">
        <v>0</v>
      </c>
      <c r="L12" s="441">
        <f t="shared" si="1"/>
        <v>0</v>
      </c>
      <c r="M12" s="441">
        <v>0</v>
      </c>
      <c r="N12" s="379">
        <v>0</v>
      </c>
      <c r="O12" s="87">
        <v>0</v>
      </c>
      <c r="P12" s="112">
        <v>0</v>
      </c>
      <c r="Q12" s="269">
        <v>5800</v>
      </c>
      <c r="R12" s="82">
        <v>0</v>
      </c>
      <c r="S12" s="83">
        <v>0</v>
      </c>
      <c r="T12" s="276">
        <v>0</v>
      </c>
      <c r="U12" s="82">
        <v>0</v>
      </c>
      <c r="V12" s="84">
        <v>0</v>
      </c>
      <c r="W12" s="270">
        <v>0</v>
      </c>
      <c r="X12" s="82">
        <v>0</v>
      </c>
      <c r="Y12" s="83">
        <v>0</v>
      </c>
      <c r="Z12" s="86">
        <v>0</v>
      </c>
      <c r="AA12" s="590"/>
      <c r="AB12" s="144"/>
      <c r="AC12" s="144"/>
      <c r="AD12" s="144"/>
      <c r="AE12" s="144"/>
      <c r="AF12" s="144"/>
      <c r="AG12" s="144"/>
      <c r="AH12" s="144"/>
      <c r="AI12" s="144"/>
    </row>
    <row r="13" spans="1:35" s="39" customFormat="1" ht="30" customHeight="1" x14ac:dyDescent="0.25">
      <c r="A13" s="101">
        <v>3612</v>
      </c>
      <c r="B13" s="94">
        <v>6121</v>
      </c>
      <c r="C13" s="199"/>
      <c r="D13" s="93" t="s">
        <v>586</v>
      </c>
      <c r="E13" s="96" t="s">
        <v>639</v>
      </c>
      <c r="F13" s="97" t="s">
        <v>639</v>
      </c>
      <c r="G13" s="98" t="s">
        <v>275</v>
      </c>
      <c r="H13" s="98" t="s">
        <v>275</v>
      </c>
      <c r="I13" s="262">
        <f t="shared" si="0"/>
        <v>4300</v>
      </c>
      <c r="J13" s="87">
        <v>0</v>
      </c>
      <c r="K13" s="89">
        <v>0</v>
      </c>
      <c r="L13" s="441">
        <f t="shared" si="1"/>
        <v>0</v>
      </c>
      <c r="M13" s="441">
        <v>0</v>
      </c>
      <c r="N13" s="379">
        <v>0</v>
      </c>
      <c r="O13" s="87">
        <v>0</v>
      </c>
      <c r="P13" s="112">
        <v>0</v>
      </c>
      <c r="Q13" s="269">
        <v>4300</v>
      </c>
      <c r="R13" s="82">
        <v>0</v>
      </c>
      <c r="S13" s="83">
        <v>0</v>
      </c>
      <c r="T13" s="276">
        <v>0</v>
      </c>
      <c r="U13" s="82">
        <v>0</v>
      </c>
      <c r="V13" s="84">
        <v>0</v>
      </c>
      <c r="W13" s="270">
        <v>0</v>
      </c>
      <c r="X13" s="82">
        <v>0</v>
      </c>
      <c r="Y13" s="83">
        <v>0</v>
      </c>
      <c r="Z13" s="86">
        <v>0</v>
      </c>
      <c r="AA13" s="590"/>
      <c r="AB13" s="144"/>
      <c r="AC13" s="144"/>
      <c r="AD13" s="144"/>
      <c r="AE13" s="144"/>
      <c r="AF13" s="144"/>
      <c r="AG13" s="144"/>
      <c r="AH13" s="144"/>
      <c r="AI13" s="144"/>
    </row>
    <row r="14" spans="1:35" s="39" customFormat="1" ht="30" customHeight="1" x14ac:dyDescent="0.25">
      <c r="A14" s="101">
        <v>3612</v>
      </c>
      <c r="B14" s="94">
        <v>6121</v>
      </c>
      <c r="C14" s="199"/>
      <c r="D14" s="93" t="s">
        <v>587</v>
      </c>
      <c r="E14" s="96" t="s">
        <v>639</v>
      </c>
      <c r="F14" s="97" t="s">
        <v>639</v>
      </c>
      <c r="G14" s="98" t="s">
        <v>275</v>
      </c>
      <c r="H14" s="98" t="s">
        <v>275</v>
      </c>
      <c r="I14" s="262">
        <f t="shared" si="0"/>
        <v>7600</v>
      </c>
      <c r="J14" s="87">
        <v>0</v>
      </c>
      <c r="K14" s="89">
        <v>0</v>
      </c>
      <c r="L14" s="441">
        <f t="shared" si="1"/>
        <v>0</v>
      </c>
      <c r="M14" s="441">
        <v>0</v>
      </c>
      <c r="N14" s="379">
        <v>0</v>
      </c>
      <c r="O14" s="87">
        <v>0</v>
      </c>
      <c r="P14" s="112">
        <v>0</v>
      </c>
      <c r="Q14" s="269">
        <v>7600</v>
      </c>
      <c r="R14" s="82">
        <v>0</v>
      </c>
      <c r="S14" s="83">
        <v>0</v>
      </c>
      <c r="T14" s="276">
        <v>0</v>
      </c>
      <c r="U14" s="82">
        <v>0</v>
      </c>
      <c r="V14" s="84">
        <v>0</v>
      </c>
      <c r="W14" s="270">
        <v>0</v>
      </c>
      <c r="X14" s="82">
        <v>0</v>
      </c>
      <c r="Y14" s="83">
        <v>0</v>
      </c>
      <c r="Z14" s="86">
        <v>0</v>
      </c>
      <c r="AA14" s="590"/>
      <c r="AB14" s="144"/>
      <c r="AC14" s="144"/>
      <c r="AD14" s="144"/>
      <c r="AE14" s="144"/>
      <c r="AF14" s="144"/>
      <c r="AG14" s="144"/>
      <c r="AH14" s="144"/>
      <c r="AI14" s="144"/>
    </row>
    <row r="15" spans="1:35" s="39" customFormat="1" ht="30" customHeight="1" x14ac:dyDescent="0.25">
      <c r="A15" s="101">
        <v>3612</v>
      </c>
      <c r="B15" s="94">
        <v>6121</v>
      </c>
      <c r="C15" s="199"/>
      <c r="D15" s="93" t="s">
        <v>588</v>
      </c>
      <c r="E15" s="96" t="s">
        <v>639</v>
      </c>
      <c r="F15" s="97" t="s">
        <v>639</v>
      </c>
      <c r="G15" s="98" t="s">
        <v>275</v>
      </c>
      <c r="H15" s="98" t="s">
        <v>275</v>
      </c>
      <c r="I15" s="262">
        <f t="shared" si="0"/>
        <v>4688</v>
      </c>
      <c r="J15" s="87">
        <v>0</v>
      </c>
      <c r="K15" s="89">
        <v>0</v>
      </c>
      <c r="L15" s="441">
        <f t="shared" si="1"/>
        <v>0</v>
      </c>
      <c r="M15" s="441">
        <v>0</v>
      </c>
      <c r="N15" s="379">
        <v>0</v>
      </c>
      <c r="O15" s="87">
        <v>0</v>
      </c>
      <c r="P15" s="112">
        <v>0</v>
      </c>
      <c r="Q15" s="269">
        <v>4688</v>
      </c>
      <c r="R15" s="82">
        <v>0</v>
      </c>
      <c r="S15" s="83">
        <v>0</v>
      </c>
      <c r="T15" s="276">
        <v>0</v>
      </c>
      <c r="U15" s="82">
        <v>0</v>
      </c>
      <c r="V15" s="84">
        <v>0</v>
      </c>
      <c r="W15" s="270">
        <v>0</v>
      </c>
      <c r="X15" s="82">
        <v>0</v>
      </c>
      <c r="Y15" s="83">
        <v>0</v>
      </c>
      <c r="Z15" s="86">
        <v>0</v>
      </c>
      <c r="AA15" s="590"/>
      <c r="AB15" s="144"/>
      <c r="AC15" s="144"/>
      <c r="AD15" s="144"/>
      <c r="AE15" s="144"/>
      <c r="AF15" s="144"/>
      <c r="AG15" s="144"/>
      <c r="AH15" s="144"/>
      <c r="AI15" s="144"/>
    </row>
    <row r="16" spans="1:35" s="39" customFormat="1" ht="30" customHeight="1" x14ac:dyDescent="0.25">
      <c r="A16" s="101">
        <v>3612</v>
      </c>
      <c r="B16" s="94">
        <v>6121</v>
      </c>
      <c r="C16" s="199"/>
      <c r="D16" s="93" t="s">
        <v>589</v>
      </c>
      <c r="E16" s="96" t="s">
        <v>639</v>
      </c>
      <c r="F16" s="97" t="s">
        <v>639</v>
      </c>
      <c r="G16" s="98" t="s">
        <v>275</v>
      </c>
      <c r="H16" s="98" t="s">
        <v>275</v>
      </c>
      <c r="I16" s="262">
        <f t="shared" si="0"/>
        <v>6600</v>
      </c>
      <c r="J16" s="87">
        <v>0</v>
      </c>
      <c r="K16" s="89">
        <v>0</v>
      </c>
      <c r="L16" s="441">
        <f t="shared" si="1"/>
        <v>0</v>
      </c>
      <c r="M16" s="441">
        <v>0</v>
      </c>
      <c r="N16" s="379">
        <v>0</v>
      </c>
      <c r="O16" s="87">
        <v>0</v>
      </c>
      <c r="P16" s="112">
        <v>0</v>
      </c>
      <c r="Q16" s="269">
        <v>6600</v>
      </c>
      <c r="R16" s="82">
        <v>0</v>
      </c>
      <c r="S16" s="83">
        <v>0</v>
      </c>
      <c r="T16" s="276">
        <v>0</v>
      </c>
      <c r="U16" s="82">
        <v>0</v>
      </c>
      <c r="V16" s="84">
        <v>0</v>
      </c>
      <c r="W16" s="270">
        <v>0</v>
      </c>
      <c r="X16" s="82">
        <v>0</v>
      </c>
      <c r="Y16" s="83">
        <v>0</v>
      </c>
      <c r="Z16" s="86">
        <v>0</v>
      </c>
      <c r="AA16" s="590"/>
      <c r="AB16" s="144"/>
      <c r="AC16" s="144"/>
      <c r="AD16" s="144"/>
      <c r="AE16" s="144"/>
      <c r="AF16" s="144"/>
      <c r="AG16" s="144"/>
      <c r="AH16" s="144"/>
      <c r="AI16" s="144"/>
    </row>
    <row r="17" spans="1:35" s="39" customFormat="1" ht="30" customHeight="1" x14ac:dyDescent="0.25">
      <c r="A17" s="101">
        <v>3612</v>
      </c>
      <c r="B17" s="94">
        <v>6121</v>
      </c>
      <c r="C17" s="199"/>
      <c r="D17" s="93" t="s">
        <v>590</v>
      </c>
      <c r="E17" s="96" t="s">
        <v>639</v>
      </c>
      <c r="F17" s="97" t="s">
        <v>639</v>
      </c>
      <c r="G17" s="98" t="s">
        <v>275</v>
      </c>
      <c r="H17" s="98" t="s">
        <v>275</v>
      </c>
      <c r="I17" s="262">
        <f t="shared" si="0"/>
        <v>5200</v>
      </c>
      <c r="J17" s="87">
        <v>0</v>
      </c>
      <c r="K17" s="89">
        <v>0</v>
      </c>
      <c r="L17" s="441">
        <f t="shared" si="1"/>
        <v>0</v>
      </c>
      <c r="M17" s="441">
        <v>0</v>
      </c>
      <c r="N17" s="379">
        <v>0</v>
      </c>
      <c r="O17" s="87">
        <v>0</v>
      </c>
      <c r="P17" s="112">
        <v>0</v>
      </c>
      <c r="Q17" s="269">
        <v>5200</v>
      </c>
      <c r="R17" s="82">
        <v>0</v>
      </c>
      <c r="S17" s="83">
        <v>0</v>
      </c>
      <c r="T17" s="276">
        <v>0</v>
      </c>
      <c r="U17" s="82">
        <v>0</v>
      </c>
      <c r="V17" s="84">
        <v>0</v>
      </c>
      <c r="W17" s="270">
        <v>0</v>
      </c>
      <c r="X17" s="82">
        <v>0</v>
      </c>
      <c r="Y17" s="83">
        <v>0</v>
      </c>
      <c r="Z17" s="86">
        <v>0</v>
      </c>
      <c r="AA17" s="590"/>
      <c r="AB17" s="144"/>
      <c r="AC17" s="144"/>
      <c r="AD17" s="144"/>
      <c r="AE17" s="144"/>
      <c r="AF17" s="144"/>
      <c r="AG17" s="144"/>
      <c r="AH17" s="144"/>
      <c r="AI17" s="144"/>
    </row>
    <row r="18" spans="1:35" s="39" customFormat="1" ht="30" customHeight="1" x14ac:dyDescent="0.25">
      <c r="A18" s="101">
        <v>3612</v>
      </c>
      <c r="B18" s="94">
        <v>6121</v>
      </c>
      <c r="C18" s="199"/>
      <c r="D18" s="93" t="s">
        <v>591</v>
      </c>
      <c r="E18" s="96" t="s">
        <v>639</v>
      </c>
      <c r="F18" s="97" t="s">
        <v>639</v>
      </c>
      <c r="G18" s="98" t="s">
        <v>275</v>
      </c>
      <c r="H18" s="98" t="s">
        <v>275</v>
      </c>
      <c r="I18" s="262">
        <f t="shared" si="0"/>
        <v>6400</v>
      </c>
      <c r="J18" s="87">
        <v>0</v>
      </c>
      <c r="K18" s="89">
        <v>0</v>
      </c>
      <c r="L18" s="441">
        <f t="shared" si="1"/>
        <v>0</v>
      </c>
      <c r="M18" s="441">
        <v>0</v>
      </c>
      <c r="N18" s="379">
        <v>0</v>
      </c>
      <c r="O18" s="87">
        <v>0</v>
      </c>
      <c r="P18" s="112">
        <v>0</v>
      </c>
      <c r="Q18" s="269">
        <v>6400</v>
      </c>
      <c r="R18" s="82">
        <v>0</v>
      </c>
      <c r="S18" s="83">
        <v>0</v>
      </c>
      <c r="T18" s="276">
        <v>0</v>
      </c>
      <c r="U18" s="82">
        <v>0</v>
      </c>
      <c r="V18" s="84">
        <v>0</v>
      </c>
      <c r="W18" s="270">
        <v>0</v>
      </c>
      <c r="X18" s="82">
        <v>0</v>
      </c>
      <c r="Y18" s="83">
        <v>0</v>
      </c>
      <c r="Z18" s="86">
        <v>0</v>
      </c>
      <c r="AA18" s="590"/>
      <c r="AB18" s="144"/>
      <c r="AC18" s="144"/>
      <c r="AD18" s="144"/>
      <c r="AE18" s="144"/>
      <c r="AF18" s="144"/>
      <c r="AG18" s="144"/>
      <c r="AH18" s="144"/>
      <c r="AI18" s="144"/>
    </row>
    <row r="19" spans="1:35" s="39" customFormat="1" ht="30" customHeight="1" x14ac:dyDescent="0.25">
      <c r="A19" s="101">
        <v>3612</v>
      </c>
      <c r="B19" s="94">
        <v>6121</v>
      </c>
      <c r="C19" s="199"/>
      <c r="D19" s="93" t="s">
        <v>592</v>
      </c>
      <c r="E19" s="96" t="s">
        <v>639</v>
      </c>
      <c r="F19" s="97" t="s">
        <v>639</v>
      </c>
      <c r="G19" s="98" t="s">
        <v>285</v>
      </c>
      <c r="H19" s="98" t="s">
        <v>285</v>
      </c>
      <c r="I19" s="262">
        <f t="shared" si="0"/>
        <v>4200</v>
      </c>
      <c r="J19" s="87">
        <v>0</v>
      </c>
      <c r="K19" s="89">
        <v>0</v>
      </c>
      <c r="L19" s="441">
        <f t="shared" si="1"/>
        <v>0</v>
      </c>
      <c r="M19" s="441">
        <v>0</v>
      </c>
      <c r="N19" s="379">
        <v>0</v>
      </c>
      <c r="O19" s="87">
        <v>0</v>
      </c>
      <c r="P19" s="112">
        <v>0</v>
      </c>
      <c r="Q19" s="269">
        <v>0</v>
      </c>
      <c r="R19" s="82">
        <v>0</v>
      </c>
      <c r="S19" s="83">
        <v>0</v>
      </c>
      <c r="T19" s="276">
        <v>4200</v>
      </c>
      <c r="U19" s="82">
        <v>0</v>
      </c>
      <c r="V19" s="84">
        <v>0</v>
      </c>
      <c r="W19" s="270">
        <v>0</v>
      </c>
      <c r="X19" s="82">
        <v>0</v>
      </c>
      <c r="Y19" s="83">
        <v>0</v>
      </c>
      <c r="Z19" s="86">
        <v>0</v>
      </c>
      <c r="AA19" s="590"/>
      <c r="AB19" s="144"/>
      <c r="AC19" s="144"/>
      <c r="AD19" s="144"/>
      <c r="AE19" s="144"/>
      <c r="AF19" s="144"/>
      <c r="AG19" s="144"/>
      <c r="AH19" s="144"/>
      <c r="AI19" s="144"/>
    </row>
    <row r="20" spans="1:35" s="39" customFormat="1" ht="30" customHeight="1" x14ac:dyDescent="0.25">
      <c r="A20" s="101">
        <v>3612</v>
      </c>
      <c r="B20" s="94">
        <v>6121</v>
      </c>
      <c r="C20" s="199"/>
      <c r="D20" s="93" t="s">
        <v>593</v>
      </c>
      <c r="E20" s="96" t="s">
        <v>639</v>
      </c>
      <c r="F20" s="97" t="s">
        <v>639</v>
      </c>
      <c r="G20" s="98" t="s">
        <v>285</v>
      </c>
      <c r="H20" s="98" t="s">
        <v>285</v>
      </c>
      <c r="I20" s="262">
        <f t="shared" si="0"/>
        <v>6700</v>
      </c>
      <c r="J20" s="87">
        <v>0</v>
      </c>
      <c r="K20" s="89">
        <v>0</v>
      </c>
      <c r="L20" s="441">
        <f t="shared" si="1"/>
        <v>0</v>
      </c>
      <c r="M20" s="441">
        <v>0</v>
      </c>
      <c r="N20" s="379">
        <v>0</v>
      </c>
      <c r="O20" s="87">
        <v>0</v>
      </c>
      <c r="P20" s="112">
        <v>0</v>
      </c>
      <c r="Q20" s="269">
        <v>0</v>
      </c>
      <c r="R20" s="82">
        <v>0</v>
      </c>
      <c r="S20" s="83">
        <v>0</v>
      </c>
      <c r="T20" s="591">
        <v>6700</v>
      </c>
      <c r="U20" s="82">
        <v>0</v>
      </c>
      <c r="V20" s="84">
        <v>0</v>
      </c>
      <c r="W20" s="270">
        <v>0</v>
      </c>
      <c r="X20" s="82">
        <v>0</v>
      </c>
      <c r="Y20" s="83">
        <v>0</v>
      </c>
      <c r="Z20" s="86">
        <v>0</v>
      </c>
      <c r="AA20" s="590"/>
      <c r="AB20" s="144"/>
      <c r="AC20" s="144"/>
      <c r="AD20" s="144"/>
      <c r="AE20" s="144"/>
      <c r="AF20" s="144"/>
      <c r="AG20" s="144"/>
      <c r="AH20" s="144"/>
      <c r="AI20" s="144"/>
    </row>
    <row r="21" spans="1:35" s="39" customFormat="1" ht="30" customHeight="1" x14ac:dyDescent="0.25">
      <c r="A21" s="101">
        <v>3612</v>
      </c>
      <c r="B21" s="94">
        <v>6121</v>
      </c>
      <c r="C21" s="199"/>
      <c r="D21" s="93" t="s">
        <v>594</v>
      </c>
      <c r="E21" s="96" t="s">
        <v>639</v>
      </c>
      <c r="F21" s="97" t="s">
        <v>639</v>
      </c>
      <c r="G21" s="98" t="s">
        <v>285</v>
      </c>
      <c r="H21" s="98" t="s">
        <v>285</v>
      </c>
      <c r="I21" s="262">
        <f t="shared" si="0"/>
        <v>4200</v>
      </c>
      <c r="J21" s="87">
        <v>0</v>
      </c>
      <c r="K21" s="89">
        <v>0</v>
      </c>
      <c r="L21" s="441">
        <f t="shared" si="1"/>
        <v>0</v>
      </c>
      <c r="M21" s="441">
        <v>0</v>
      </c>
      <c r="N21" s="379">
        <v>0</v>
      </c>
      <c r="O21" s="87">
        <v>0</v>
      </c>
      <c r="P21" s="112">
        <v>0</v>
      </c>
      <c r="Q21" s="269">
        <v>0</v>
      </c>
      <c r="R21" s="82">
        <v>0</v>
      </c>
      <c r="S21" s="83">
        <v>0</v>
      </c>
      <c r="T21" s="591">
        <v>4200</v>
      </c>
      <c r="U21" s="82">
        <v>0</v>
      </c>
      <c r="V21" s="84">
        <v>0</v>
      </c>
      <c r="W21" s="270">
        <v>0</v>
      </c>
      <c r="X21" s="82">
        <v>0</v>
      </c>
      <c r="Y21" s="83">
        <v>0</v>
      </c>
      <c r="Z21" s="86">
        <v>0</v>
      </c>
      <c r="AA21" s="590"/>
      <c r="AB21" s="144"/>
      <c r="AC21" s="144"/>
      <c r="AD21" s="144"/>
      <c r="AE21" s="144"/>
      <c r="AF21" s="144"/>
      <c r="AG21" s="144"/>
      <c r="AH21" s="144"/>
      <c r="AI21" s="144"/>
    </row>
    <row r="22" spans="1:35" s="39" customFormat="1" ht="30" customHeight="1" x14ac:dyDescent="0.25">
      <c r="A22" s="101">
        <v>3612</v>
      </c>
      <c r="B22" s="94">
        <v>6121</v>
      </c>
      <c r="C22" s="199"/>
      <c r="D22" s="93" t="s">
        <v>595</v>
      </c>
      <c r="E22" s="96" t="s">
        <v>639</v>
      </c>
      <c r="F22" s="97" t="s">
        <v>639</v>
      </c>
      <c r="G22" s="98" t="s">
        <v>596</v>
      </c>
      <c r="H22" s="98" t="s">
        <v>596</v>
      </c>
      <c r="I22" s="262">
        <f t="shared" si="0"/>
        <v>4200</v>
      </c>
      <c r="J22" s="87">
        <v>0</v>
      </c>
      <c r="K22" s="89">
        <v>0</v>
      </c>
      <c r="L22" s="441">
        <f t="shared" si="1"/>
        <v>0</v>
      </c>
      <c r="M22" s="441">
        <v>0</v>
      </c>
      <c r="N22" s="379">
        <v>0</v>
      </c>
      <c r="O22" s="87">
        <v>0</v>
      </c>
      <c r="P22" s="112">
        <v>0</v>
      </c>
      <c r="Q22" s="269">
        <v>0</v>
      </c>
      <c r="R22" s="82">
        <v>0</v>
      </c>
      <c r="S22" s="83">
        <v>0</v>
      </c>
      <c r="T22" s="276">
        <v>0</v>
      </c>
      <c r="U22" s="82">
        <v>0</v>
      </c>
      <c r="V22" s="84">
        <v>0</v>
      </c>
      <c r="W22" s="270">
        <v>4200</v>
      </c>
      <c r="X22" s="82">
        <v>0</v>
      </c>
      <c r="Y22" s="83">
        <v>0</v>
      </c>
      <c r="Z22" s="86">
        <v>0</v>
      </c>
      <c r="AA22" s="590"/>
      <c r="AB22" s="144"/>
      <c r="AC22" s="144"/>
      <c r="AD22" s="144"/>
      <c r="AE22" s="144"/>
      <c r="AF22" s="144"/>
      <c r="AG22" s="144"/>
      <c r="AH22" s="144"/>
      <c r="AI22" s="144"/>
    </row>
    <row r="23" spans="1:35" s="39" customFormat="1" ht="30" customHeight="1" x14ac:dyDescent="0.25">
      <c r="A23" s="101">
        <v>3612</v>
      </c>
      <c r="B23" s="94">
        <v>6121</v>
      </c>
      <c r="C23" s="199"/>
      <c r="D23" s="264" t="s">
        <v>597</v>
      </c>
      <c r="E23" s="96" t="s">
        <v>639</v>
      </c>
      <c r="F23" s="97" t="s">
        <v>639</v>
      </c>
      <c r="G23" s="98" t="s">
        <v>596</v>
      </c>
      <c r="H23" s="98" t="s">
        <v>596</v>
      </c>
      <c r="I23" s="262">
        <f t="shared" si="0"/>
        <v>5900</v>
      </c>
      <c r="J23" s="87">
        <v>0</v>
      </c>
      <c r="K23" s="89">
        <v>0</v>
      </c>
      <c r="L23" s="441">
        <f t="shared" si="1"/>
        <v>0</v>
      </c>
      <c r="M23" s="441">
        <v>0</v>
      </c>
      <c r="N23" s="379">
        <v>0</v>
      </c>
      <c r="O23" s="87">
        <v>0</v>
      </c>
      <c r="P23" s="112">
        <v>0</v>
      </c>
      <c r="Q23" s="269">
        <v>0</v>
      </c>
      <c r="R23" s="82">
        <v>0</v>
      </c>
      <c r="S23" s="83">
        <v>0</v>
      </c>
      <c r="T23" s="276">
        <v>0</v>
      </c>
      <c r="U23" s="82">
        <v>0</v>
      </c>
      <c r="V23" s="84">
        <v>0</v>
      </c>
      <c r="W23" s="270">
        <v>5900</v>
      </c>
      <c r="X23" s="82">
        <v>0</v>
      </c>
      <c r="Y23" s="83">
        <v>0</v>
      </c>
      <c r="Z23" s="86">
        <v>0</v>
      </c>
      <c r="AA23" s="590"/>
      <c r="AB23" s="144"/>
      <c r="AC23" s="144"/>
      <c r="AD23" s="144"/>
      <c r="AE23" s="144"/>
      <c r="AF23" s="144"/>
      <c r="AG23" s="144"/>
      <c r="AH23" s="144"/>
      <c r="AI23" s="144"/>
    </row>
    <row r="24" spans="1:35" s="39" customFormat="1" ht="30" customHeight="1" x14ac:dyDescent="0.25">
      <c r="A24" s="291">
        <v>3612</v>
      </c>
      <c r="B24" s="94">
        <v>6121</v>
      </c>
      <c r="C24" s="199"/>
      <c r="D24" s="264" t="s">
        <v>598</v>
      </c>
      <c r="E24" s="96" t="s">
        <v>639</v>
      </c>
      <c r="F24" s="97" t="s">
        <v>639</v>
      </c>
      <c r="G24" s="98" t="s">
        <v>596</v>
      </c>
      <c r="H24" s="98" t="s">
        <v>596</v>
      </c>
      <c r="I24" s="262">
        <f t="shared" si="0"/>
        <v>5900</v>
      </c>
      <c r="J24" s="87">
        <v>0</v>
      </c>
      <c r="K24" s="89">
        <v>0</v>
      </c>
      <c r="L24" s="441">
        <f t="shared" si="1"/>
        <v>0</v>
      </c>
      <c r="M24" s="441">
        <v>0</v>
      </c>
      <c r="N24" s="379">
        <v>0</v>
      </c>
      <c r="O24" s="87">
        <v>0</v>
      </c>
      <c r="P24" s="112">
        <v>0</v>
      </c>
      <c r="Q24" s="269">
        <v>0</v>
      </c>
      <c r="R24" s="82">
        <v>0</v>
      </c>
      <c r="S24" s="83">
        <v>0</v>
      </c>
      <c r="T24" s="276">
        <v>0</v>
      </c>
      <c r="U24" s="82">
        <v>0</v>
      </c>
      <c r="V24" s="84">
        <v>0</v>
      </c>
      <c r="W24" s="270">
        <v>5900</v>
      </c>
      <c r="X24" s="82">
        <v>0</v>
      </c>
      <c r="Y24" s="83">
        <v>0</v>
      </c>
      <c r="Z24" s="86">
        <v>0</v>
      </c>
      <c r="AA24" s="590"/>
      <c r="AB24" s="144"/>
      <c r="AC24" s="144"/>
      <c r="AD24" s="144"/>
      <c r="AE24" s="144"/>
      <c r="AF24" s="144"/>
      <c r="AG24" s="144"/>
      <c r="AH24" s="144"/>
      <c r="AI24" s="144"/>
    </row>
    <row r="25" spans="1:35" s="39" customFormat="1" ht="30" customHeight="1" x14ac:dyDescent="0.25">
      <c r="A25" s="291">
        <v>3612</v>
      </c>
      <c r="B25" s="661">
        <v>6121</v>
      </c>
      <c r="C25" s="662"/>
      <c r="D25" s="264" t="s">
        <v>599</v>
      </c>
      <c r="E25" s="96" t="s">
        <v>639</v>
      </c>
      <c r="F25" s="97" t="s">
        <v>639</v>
      </c>
      <c r="G25" s="98" t="s">
        <v>223</v>
      </c>
      <c r="H25" s="98" t="s">
        <v>223</v>
      </c>
      <c r="I25" s="262">
        <f t="shared" si="0"/>
        <v>15000</v>
      </c>
      <c r="J25" s="87">
        <v>0</v>
      </c>
      <c r="K25" s="89">
        <v>0</v>
      </c>
      <c r="L25" s="441">
        <f t="shared" si="1"/>
        <v>15000</v>
      </c>
      <c r="M25" s="441">
        <v>0</v>
      </c>
      <c r="N25" s="379">
        <v>15000</v>
      </c>
      <c r="O25" s="87">
        <v>0</v>
      </c>
      <c r="P25" s="112">
        <v>0</v>
      </c>
      <c r="Q25" s="269">
        <v>0</v>
      </c>
      <c r="R25" s="82">
        <v>0</v>
      </c>
      <c r="S25" s="83">
        <v>0</v>
      </c>
      <c r="T25" s="276">
        <v>0</v>
      </c>
      <c r="U25" s="82">
        <v>0</v>
      </c>
      <c r="V25" s="84">
        <v>0</v>
      </c>
      <c r="W25" s="270">
        <v>0</v>
      </c>
      <c r="X25" s="82">
        <v>0</v>
      </c>
      <c r="Y25" s="83">
        <v>0</v>
      </c>
      <c r="Z25" s="86">
        <v>0</v>
      </c>
      <c r="AA25" s="590"/>
      <c r="AB25" s="144"/>
      <c r="AC25" s="144"/>
      <c r="AD25" s="144"/>
      <c r="AE25" s="144"/>
      <c r="AF25" s="144"/>
      <c r="AG25" s="144"/>
      <c r="AH25" s="144"/>
      <c r="AI25" s="144"/>
    </row>
    <row r="26" spans="1:35" s="39" customFormat="1" ht="30" customHeight="1" x14ac:dyDescent="0.25">
      <c r="A26" s="291">
        <v>3612</v>
      </c>
      <c r="B26" s="292">
        <v>6121</v>
      </c>
      <c r="C26" s="293"/>
      <c r="D26" s="264" t="s">
        <v>600</v>
      </c>
      <c r="E26" s="96" t="s">
        <v>639</v>
      </c>
      <c r="F26" s="97" t="s">
        <v>639</v>
      </c>
      <c r="G26" s="98" t="s">
        <v>275</v>
      </c>
      <c r="H26" s="98" t="s">
        <v>596</v>
      </c>
      <c r="I26" s="262">
        <f t="shared" si="0"/>
        <v>45000</v>
      </c>
      <c r="J26" s="87">
        <v>0</v>
      </c>
      <c r="K26" s="89">
        <v>0</v>
      </c>
      <c r="L26" s="441">
        <f t="shared" si="1"/>
        <v>0</v>
      </c>
      <c r="M26" s="441">
        <v>0</v>
      </c>
      <c r="N26" s="379">
        <v>0</v>
      </c>
      <c r="O26" s="87">
        <v>0</v>
      </c>
      <c r="P26" s="112">
        <v>0</v>
      </c>
      <c r="Q26" s="269">
        <v>15000</v>
      </c>
      <c r="R26" s="82">
        <v>0</v>
      </c>
      <c r="S26" s="83">
        <v>0</v>
      </c>
      <c r="T26" s="276">
        <v>15000</v>
      </c>
      <c r="U26" s="82">
        <v>0</v>
      </c>
      <c r="V26" s="84">
        <v>0</v>
      </c>
      <c r="W26" s="270">
        <v>15000</v>
      </c>
      <c r="X26" s="82">
        <v>0</v>
      </c>
      <c r="Y26" s="83">
        <v>0</v>
      </c>
      <c r="Z26" s="86">
        <v>0</v>
      </c>
      <c r="AA26" s="590"/>
      <c r="AB26" s="144"/>
      <c r="AC26" s="144"/>
      <c r="AD26" s="144"/>
      <c r="AE26" s="144"/>
      <c r="AF26" s="144"/>
      <c r="AG26" s="144"/>
      <c r="AH26" s="144"/>
      <c r="AI26" s="144"/>
    </row>
    <row r="27" spans="1:35" s="39" customFormat="1" ht="30" customHeight="1" x14ac:dyDescent="0.25">
      <c r="A27" s="291">
        <v>3612</v>
      </c>
      <c r="B27" s="292">
        <v>6121</v>
      </c>
      <c r="C27" s="293"/>
      <c r="D27" s="264" t="s">
        <v>601</v>
      </c>
      <c r="E27" s="96" t="s">
        <v>639</v>
      </c>
      <c r="F27" s="97" t="s">
        <v>639</v>
      </c>
      <c r="G27" s="98" t="s">
        <v>223</v>
      </c>
      <c r="H27" s="98" t="s">
        <v>285</v>
      </c>
      <c r="I27" s="262">
        <f t="shared" si="0"/>
        <v>16500</v>
      </c>
      <c r="J27" s="87">
        <v>0</v>
      </c>
      <c r="K27" s="89">
        <v>0</v>
      </c>
      <c r="L27" s="441">
        <f t="shared" si="1"/>
        <v>5500</v>
      </c>
      <c r="M27" s="441">
        <v>0</v>
      </c>
      <c r="N27" s="379">
        <v>5500</v>
      </c>
      <c r="O27" s="87">
        <v>0</v>
      </c>
      <c r="P27" s="112">
        <v>0</v>
      </c>
      <c r="Q27" s="269">
        <v>11000</v>
      </c>
      <c r="R27" s="82">
        <v>0</v>
      </c>
      <c r="S27" s="83">
        <v>0</v>
      </c>
      <c r="T27" s="276"/>
      <c r="U27" s="82">
        <v>0</v>
      </c>
      <c r="V27" s="84">
        <v>0</v>
      </c>
      <c r="W27" s="270">
        <v>0</v>
      </c>
      <c r="X27" s="82">
        <v>0</v>
      </c>
      <c r="Y27" s="83">
        <v>0</v>
      </c>
      <c r="Z27" s="86">
        <v>0</v>
      </c>
      <c r="AA27" s="590"/>
      <c r="AB27" s="144"/>
      <c r="AC27" s="144"/>
      <c r="AD27" s="144"/>
      <c r="AE27" s="144"/>
      <c r="AF27" s="144"/>
      <c r="AG27" s="144"/>
      <c r="AH27" s="144"/>
      <c r="AI27" s="144"/>
    </row>
    <row r="28" spans="1:35" s="39" customFormat="1" ht="30" customHeight="1" x14ac:dyDescent="0.25">
      <c r="A28" s="101">
        <v>3612</v>
      </c>
      <c r="B28" s="94">
        <v>6121</v>
      </c>
      <c r="C28" s="199"/>
      <c r="D28" s="264" t="s">
        <v>602</v>
      </c>
      <c r="E28" s="96" t="s">
        <v>639</v>
      </c>
      <c r="F28" s="97" t="s">
        <v>639</v>
      </c>
      <c r="G28" s="98" t="s">
        <v>223</v>
      </c>
      <c r="H28" s="98" t="s">
        <v>285</v>
      </c>
      <c r="I28" s="262">
        <f t="shared" si="0"/>
        <v>16500</v>
      </c>
      <c r="J28" s="87">
        <v>0</v>
      </c>
      <c r="K28" s="89">
        <v>0</v>
      </c>
      <c r="L28" s="441">
        <f t="shared" si="1"/>
        <v>5500</v>
      </c>
      <c r="M28" s="441">
        <v>0</v>
      </c>
      <c r="N28" s="379">
        <v>5500</v>
      </c>
      <c r="O28" s="87">
        <v>0</v>
      </c>
      <c r="P28" s="112">
        <v>0</v>
      </c>
      <c r="Q28" s="269">
        <v>5500</v>
      </c>
      <c r="R28" s="89">
        <v>0</v>
      </c>
      <c r="S28" s="90">
        <v>0</v>
      </c>
      <c r="T28" s="276">
        <v>5500</v>
      </c>
      <c r="U28" s="89">
        <v>0</v>
      </c>
      <c r="V28" s="88">
        <v>0</v>
      </c>
      <c r="W28" s="269">
        <v>0</v>
      </c>
      <c r="X28" s="89">
        <v>0</v>
      </c>
      <c r="Y28" s="90">
        <v>0</v>
      </c>
      <c r="Z28" s="86">
        <v>0</v>
      </c>
      <c r="AA28" s="590"/>
      <c r="AB28" s="144"/>
      <c r="AC28" s="144"/>
      <c r="AD28" s="144"/>
      <c r="AE28" s="144"/>
      <c r="AF28" s="144"/>
      <c r="AG28" s="144"/>
      <c r="AH28" s="144"/>
      <c r="AI28" s="144"/>
    </row>
    <row r="29" spans="1:35" s="39" customFormat="1" ht="25.15" customHeight="1" x14ac:dyDescent="0.25">
      <c r="A29" s="597">
        <v>2212</v>
      </c>
      <c r="B29" s="170">
        <v>6121</v>
      </c>
      <c r="C29" s="171"/>
      <c r="D29" s="586" t="s">
        <v>603</v>
      </c>
      <c r="E29" s="96" t="s">
        <v>639</v>
      </c>
      <c r="F29" s="97" t="s">
        <v>639</v>
      </c>
      <c r="G29" s="102" t="s">
        <v>223</v>
      </c>
      <c r="H29" s="103" t="s">
        <v>223</v>
      </c>
      <c r="I29" s="83">
        <f>J29+K29+L29+SUM(Q29:Z29)</f>
        <v>14200</v>
      </c>
      <c r="J29" s="592">
        <v>0</v>
      </c>
      <c r="K29" s="593">
        <v>0</v>
      </c>
      <c r="L29" s="518">
        <f>SUM(M29:P29)</f>
        <v>14200</v>
      </c>
      <c r="M29" s="397">
        <v>0</v>
      </c>
      <c r="N29" s="382">
        <v>14200</v>
      </c>
      <c r="O29" s="82">
        <v>0</v>
      </c>
      <c r="P29" s="100">
        <v>0</v>
      </c>
      <c r="Q29" s="591">
        <v>0</v>
      </c>
      <c r="R29" s="82">
        <v>0</v>
      </c>
      <c r="S29" s="100">
        <v>0</v>
      </c>
      <c r="T29" s="591">
        <v>0</v>
      </c>
      <c r="U29" s="82">
        <v>0</v>
      </c>
      <c r="V29" s="100">
        <v>0</v>
      </c>
      <c r="W29" s="591">
        <v>0</v>
      </c>
      <c r="X29" s="82">
        <v>0</v>
      </c>
      <c r="Y29" s="100">
        <v>0</v>
      </c>
      <c r="Z29" s="91">
        <v>0</v>
      </c>
      <c r="AA29" s="144"/>
      <c r="AB29" s="144"/>
      <c r="AC29" s="144"/>
      <c r="AD29" s="144"/>
      <c r="AE29" s="144"/>
      <c r="AF29" s="144"/>
      <c r="AG29" s="144"/>
      <c r="AH29" s="144"/>
      <c r="AI29" s="144"/>
    </row>
    <row r="30" spans="1:35" s="39" customFormat="1" ht="30" customHeight="1" x14ac:dyDescent="0.25">
      <c r="A30" s="587">
        <v>2212</v>
      </c>
      <c r="B30" s="94">
        <v>6121</v>
      </c>
      <c r="C30" s="101"/>
      <c r="D30" s="574" t="s">
        <v>604</v>
      </c>
      <c r="E30" s="96" t="s">
        <v>639</v>
      </c>
      <c r="F30" s="97" t="s">
        <v>639</v>
      </c>
      <c r="G30" s="98" t="s">
        <v>223</v>
      </c>
      <c r="H30" s="99" t="s">
        <v>223</v>
      </c>
      <c r="I30" s="83">
        <f t="shared" ref="I30:I33" si="2">J30+K30+L30+SUM(Q30:Z30)</f>
        <v>912</v>
      </c>
      <c r="J30" s="594">
        <v>0</v>
      </c>
      <c r="K30" s="595">
        <v>0</v>
      </c>
      <c r="L30" s="518">
        <f t="shared" ref="L30:L33" si="3">SUM(M30:P30)</f>
        <v>912</v>
      </c>
      <c r="M30" s="378">
        <v>0</v>
      </c>
      <c r="N30" s="379">
        <v>912</v>
      </c>
      <c r="O30" s="89">
        <v>0</v>
      </c>
      <c r="P30" s="79">
        <v>0</v>
      </c>
      <c r="Q30" s="276">
        <v>0</v>
      </c>
      <c r="R30" s="89">
        <v>0</v>
      </c>
      <c r="S30" s="79">
        <v>0</v>
      </c>
      <c r="T30" s="276">
        <v>0</v>
      </c>
      <c r="U30" s="89">
        <v>0</v>
      </c>
      <c r="V30" s="79">
        <v>0</v>
      </c>
      <c r="W30" s="276">
        <v>0</v>
      </c>
      <c r="X30" s="89">
        <v>0</v>
      </c>
      <c r="Y30" s="79">
        <v>0</v>
      </c>
      <c r="Z30" s="86">
        <v>0</v>
      </c>
      <c r="AA30" s="144"/>
      <c r="AB30" s="144"/>
      <c r="AC30" s="144"/>
      <c r="AD30" s="144"/>
      <c r="AE30" s="144"/>
      <c r="AF30" s="144"/>
      <c r="AG30" s="144"/>
      <c r="AH30" s="144"/>
      <c r="AI30" s="144"/>
    </row>
    <row r="31" spans="1:35" s="39" customFormat="1" ht="25.9" customHeight="1" x14ac:dyDescent="0.25">
      <c r="A31" s="587">
        <v>2212</v>
      </c>
      <c r="B31" s="94">
        <v>6121</v>
      </c>
      <c r="C31" s="101"/>
      <c r="D31" s="588" t="s">
        <v>605</v>
      </c>
      <c r="E31" s="96" t="s">
        <v>639</v>
      </c>
      <c r="F31" s="97" t="s">
        <v>639</v>
      </c>
      <c r="G31" s="98" t="s">
        <v>223</v>
      </c>
      <c r="H31" s="99" t="s">
        <v>223</v>
      </c>
      <c r="I31" s="83">
        <f t="shared" si="2"/>
        <v>6500</v>
      </c>
      <c r="J31" s="594">
        <v>0</v>
      </c>
      <c r="K31" s="595">
        <v>0</v>
      </c>
      <c r="L31" s="518">
        <f t="shared" si="3"/>
        <v>6500</v>
      </c>
      <c r="M31" s="378">
        <v>0</v>
      </c>
      <c r="N31" s="379">
        <v>6500</v>
      </c>
      <c r="O31" s="89">
        <v>0</v>
      </c>
      <c r="P31" s="79">
        <v>0</v>
      </c>
      <c r="Q31" s="276">
        <v>0</v>
      </c>
      <c r="R31" s="89">
        <v>0</v>
      </c>
      <c r="S31" s="79">
        <v>0</v>
      </c>
      <c r="T31" s="276">
        <v>0</v>
      </c>
      <c r="U31" s="89">
        <v>0</v>
      </c>
      <c r="V31" s="79">
        <v>0</v>
      </c>
      <c r="W31" s="276">
        <v>0</v>
      </c>
      <c r="X31" s="89">
        <v>0</v>
      </c>
      <c r="Y31" s="79">
        <v>0</v>
      </c>
      <c r="Z31" s="86">
        <v>0</v>
      </c>
      <c r="AA31" s="144"/>
      <c r="AB31" s="144"/>
      <c r="AC31" s="144"/>
      <c r="AD31" s="144"/>
      <c r="AE31" s="144"/>
      <c r="AF31" s="144"/>
      <c r="AG31" s="144"/>
      <c r="AH31" s="144"/>
      <c r="AI31" s="144"/>
    </row>
    <row r="32" spans="1:35" s="39" customFormat="1" ht="22.15" customHeight="1" x14ac:dyDescent="0.25">
      <c r="A32" s="587">
        <v>2212</v>
      </c>
      <c r="B32" s="94">
        <v>5171</v>
      </c>
      <c r="C32" s="101"/>
      <c r="D32" s="589" t="s">
        <v>606</v>
      </c>
      <c r="E32" s="96" t="s">
        <v>639</v>
      </c>
      <c r="F32" s="97" t="s">
        <v>639</v>
      </c>
      <c r="G32" s="98" t="s">
        <v>223</v>
      </c>
      <c r="H32" s="99" t="s">
        <v>223</v>
      </c>
      <c r="I32" s="83">
        <f t="shared" si="2"/>
        <v>15000</v>
      </c>
      <c r="J32" s="594">
        <v>0</v>
      </c>
      <c r="K32" s="595">
        <v>0</v>
      </c>
      <c r="L32" s="518">
        <f t="shared" si="3"/>
        <v>15000</v>
      </c>
      <c r="M32" s="378">
        <v>0</v>
      </c>
      <c r="N32" s="379">
        <v>15000</v>
      </c>
      <c r="O32" s="89">
        <v>0</v>
      </c>
      <c r="P32" s="79">
        <v>0</v>
      </c>
      <c r="Q32" s="276">
        <v>0</v>
      </c>
      <c r="R32" s="89">
        <v>0</v>
      </c>
      <c r="S32" s="79">
        <v>0</v>
      </c>
      <c r="T32" s="276">
        <v>0</v>
      </c>
      <c r="U32" s="89">
        <v>0</v>
      </c>
      <c r="V32" s="79">
        <v>0</v>
      </c>
      <c r="W32" s="276">
        <v>0</v>
      </c>
      <c r="X32" s="89">
        <v>0</v>
      </c>
      <c r="Y32" s="79">
        <v>0</v>
      </c>
      <c r="Z32" s="86">
        <v>0</v>
      </c>
      <c r="AA32" s="144"/>
      <c r="AB32" s="144"/>
      <c r="AC32" s="144"/>
      <c r="AD32" s="144"/>
      <c r="AE32" s="144"/>
      <c r="AF32" s="144"/>
      <c r="AG32" s="144"/>
      <c r="AH32" s="144"/>
      <c r="AI32" s="144"/>
    </row>
    <row r="33" spans="1:35" s="39" customFormat="1" ht="24.6" customHeight="1" thickBot="1" x14ac:dyDescent="0.3">
      <c r="A33" s="587">
        <v>2212</v>
      </c>
      <c r="B33" s="94">
        <v>5171</v>
      </c>
      <c r="C33" s="101"/>
      <c r="D33" s="589" t="s">
        <v>607</v>
      </c>
      <c r="E33" s="96" t="s">
        <v>639</v>
      </c>
      <c r="F33" s="97" t="s">
        <v>639</v>
      </c>
      <c r="G33" s="102" t="s">
        <v>223</v>
      </c>
      <c r="H33" s="103" t="s">
        <v>223</v>
      </c>
      <c r="I33" s="83">
        <f t="shared" si="2"/>
        <v>7000</v>
      </c>
      <c r="J33" s="594">
        <v>0</v>
      </c>
      <c r="K33" s="595">
        <v>0</v>
      </c>
      <c r="L33" s="518">
        <f t="shared" si="3"/>
        <v>7000</v>
      </c>
      <c r="M33" s="378">
        <v>0</v>
      </c>
      <c r="N33" s="379">
        <v>7000</v>
      </c>
      <c r="O33" s="89">
        <v>0</v>
      </c>
      <c r="P33" s="79">
        <v>0</v>
      </c>
      <c r="Q33" s="276">
        <v>0</v>
      </c>
      <c r="R33" s="89">
        <v>0</v>
      </c>
      <c r="S33" s="79">
        <v>0</v>
      </c>
      <c r="T33" s="276">
        <v>0</v>
      </c>
      <c r="U33" s="89">
        <v>0</v>
      </c>
      <c r="V33" s="79">
        <v>0</v>
      </c>
      <c r="W33" s="276">
        <v>0</v>
      </c>
      <c r="X33" s="89">
        <v>0</v>
      </c>
      <c r="Y33" s="79">
        <v>0</v>
      </c>
      <c r="Z33" s="86">
        <v>0</v>
      </c>
      <c r="AA33" s="144"/>
    </row>
    <row r="34" spans="1:35" s="30" customFormat="1" ht="23.1" customHeight="1" thickBot="1" x14ac:dyDescent="0.3">
      <c r="A34" s="42"/>
      <c r="B34" s="43"/>
      <c r="C34" s="52"/>
      <c r="D34" s="294" t="s">
        <v>1</v>
      </c>
      <c r="E34" s="295"/>
      <c r="F34" s="295"/>
      <c r="G34" s="295"/>
      <c r="H34" s="296"/>
      <c r="I34" s="72">
        <f t="shared" ref="I34:Z34" si="4">SUM(I7:I33)</f>
        <v>230749</v>
      </c>
      <c r="J34" s="73">
        <f t="shared" si="4"/>
        <v>0</v>
      </c>
      <c r="K34" s="74">
        <f t="shared" si="4"/>
        <v>0</v>
      </c>
      <c r="L34" s="387">
        <f t="shared" si="4"/>
        <v>92061</v>
      </c>
      <c r="M34" s="388">
        <f t="shared" si="4"/>
        <v>0</v>
      </c>
      <c r="N34" s="401">
        <f t="shared" si="4"/>
        <v>92061</v>
      </c>
      <c r="O34" s="75">
        <f t="shared" si="4"/>
        <v>0</v>
      </c>
      <c r="P34" s="75">
        <f t="shared" si="4"/>
        <v>0</v>
      </c>
      <c r="Q34" s="195">
        <f t="shared" si="4"/>
        <v>72088</v>
      </c>
      <c r="R34" s="76">
        <f t="shared" si="4"/>
        <v>0</v>
      </c>
      <c r="S34" s="75">
        <f t="shared" si="4"/>
        <v>0</v>
      </c>
      <c r="T34" s="195">
        <f t="shared" si="4"/>
        <v>35600</v>
      </c>
      <c r="U34" s="75">
        <f t="shared" si="4"/>
        <v>0</v>
      </c>
      <c r="V34" s="74">
        <f t="shared" si="4"/>
        <v>0</v>
      </c>
      <c r="W34" s="195">
        <f t="shared" si="4"/>
        <v>31000</v>
      </c>
      <c r="X34" s="75">
        <f t="shared" si="4"/>
        <v>0</v>
      </c>
      <c r="Y34" s="75">
        <f t="shared" si="4"/>
        <v>0</v>
      </c>
      <c r="Z34" s="77">
        <f t="shared" si="4"/>
        <v>0</v>
      </c>
      <c r="AA34" s="92"/>
      <c r="AB34" s="92"/>
      <c r="AC34" s="92"/>
      <c r="AD34" s="92"/>
      <c r="AE34" s="92"/>
      <c r="AF34" s="92"/>
      <c r="AG34" s="92"/>
      <c r="AH34" s="92"/>
      <c r="AI34" s="92"/>
    </row>
    <row r="35" spans="1:35" s="30" customFormat="1" ht="7.5" customHeight="1" x14ac:dyDescent="0.25">
      <c r="A35" s="47"/>
      <c r="B35" s="47"/>
      <c r="C35" s="47"/>
      <c r="D35" s="53"/>
      <c r="E35" s="53"/>
      <c r="F35" s="53"/>
      <c r="G35" s="53"/>
      <c r="H35" s="53"/>
      <c r="I35" s="61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62"/>
      <c r="X35" s="62"/>
      <c r="Y35" s="62"/>
      <c r="Z35" s="62"/>
    </row>
    <row r="36" spans="1:35" s="30" customFormat="1" ht="15.75" customHeight="1" x14ac:dyDescent="0.25">
      <c r="A36" s="47"/>
      <c r="B36" s="47"/>
      <c r="C36" s="47"/>
      <c r="D36" s="188"/>
      <c r="E36" s="188"/>
      <c r="F36" s="188"/>
      <c r="G36" s="188"/>
      <c r="H36" s="188"/>
      <c r="I36" s="189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</row>
    <row r="37" spans="1:35" s="30" customFormat="1" ht="15.75" customHeight="1" x14ac:dyDescent="0.25">
      <c r="A37" s="47"/>
      <c r="B37" s="47"/>
      <c r="C37" s="47"/>
      <c r="D37" s="188"/>
      <c r="E37" s="188"/>
      <c r="F37" s="188"/>
      <c r="G37" s="188"/>
      <c r="H37" s="188"/>
      <c r="I37" s="189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</row>
    <row r="38" spans="1:35" s="30" customFormat="1" ht="15.75" customHeight="1" x14ac:dyDescent="0.25">
      <c r="A38" s="47"/>
      <c r="B38" s="47"/>
      <c r="C38" s="47"/>
      <c r="D38" s="188"/>
      <c r="E38" s="188"/>
      <c r="F38" s="188"/>
      <c r="G38" s="188"/>
      <c r="H38" s="188"/>
      <c r="I38" s="189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</row>
    <row r="39" spans="1:35" s="30" customFormat="1" ht="15.75" customHeight="1" x14ac:dyDescent="0.25">
      <c r="A39" s="47"/>
      <c r="B39" s="47"/>
      <c r="C39" s="47"/>
      <c r="D39" s="188"/>
      <c r="E39" s="188"/>
      <c r="F39" s="188"/>
      <c r="G39" s="188"/>
      <c r="H39" s="188"/>
      <c r="I39" s="189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</row>
    <row r="40" spans="1:35" ht="15.75" customHeight="1" x14ac:dyDescent="0.25">
      <c r="Z40" s="65" t="s">
        <v>69</v>
      </c>
    </row>
    <row r="41" spans="1:35" ht="24.75" customHeight="1" x14ac:dyDescent="0.25">
      <c r="A41" s="5"/>
      <c r="D41" s="63" t="s">
        <v>44</v>
      </c>
      <c r="E41" s="64" t="s">
        <v>49</v>
      </c>
      <c r="F41" s="65"/>
      <c r="G41" s="65"/>
      <c r="H41" s="65"/>
      <c r="I41" s="65"/>
      <c r="J41" s="65"/>
      <c r="K41" s="65"/>
      <c r="L41" s="65"/>
      <c r="M41" s="14"/>
      <c r="N41" s="14"/>
      <c r="O41" s="14"/>
      <c r="P41" s="1"/>
      <c r="Z41" s="4" t="s">
        <v>26</v>
      </c>
    </row>
    <row r="42" spans="1:35" ht="15" customHeight="1" thickBot="1" x14ac:dyDescent="0.25">
      <c r="A42" s="692" t="s">
        <v>118</v>
      </c>
      <c r="B42" s="693"/>
      <c r="C42" s="694"/>
      <c r="I42" s="6" t="s">
        <v>2</v>
      </c>
      <c r="J42" s="6" t="s">
        <v>3</v>
      </c>
      <c r="K42" s="6" t="s">
        <v>4</v>
      </c>
      <c r="L42" s="6" t="s">
        <v>5</v>
      </c>
      <c r="M42" s="6" t="s">
        <v>6</v>
      </c>
      <c r="N42" s="6" t="s">
        <v>7</v>
      </c>
      <c r="O42" s="7" t="s">
        <v>208</v>
      </c>
      <c r="P42" s="7" t="s">
        <v>8</v>
      </c>
      <c r="Q42" s="7" t="s">
        <v>9</v>
      </c>
      <c r="R42" s="7" t="s">
        <v>10</v>
      </c>
      <c r="S42" s="7" t="s">
        <v>209</v>
      </c>
      <c r="T42" s="7" t="s">
        <v>11</v>
      </c>
      <c r="U42" s="7" t="s">
        <v>14</v>
      </c>
      <c r="V42" s="7" t="s">
        <v>19</v>
      </c>
      <c r="W42" s="7" t="s">
        <v>210</v>
      </c>
      <c r="X42" s="6" t="s">
        <v>30</v>
      </c>
      <c r="Y42" s="6" t="s">
        <v>31</v>
      </c>
      <c r="Z42" s="6" t="s">
        <v>32</v>
      </c>
    </row>
    <row r="43" spans="1:35" ht="15.75" customHeight="1" thickBot="1" x14ac:dyDescent="0.25">
      <c r="A43" s="695"/>
      <c r="B43" s="696"/>
      <c r="C43" s="697"/>
      <c r="D43" s="711" t="s">
        <v>0</v>
      </c>
      <c r="E43" s="729" t="s">
        <v>34</v>
      </c>
      <c r="F43" s="732" t="s">
        <v>35</v>
      </c>
      <c r="G43" s="735" t="s">
        <v>36</v>
      </c>
      <c r="H43" s="736"/>
      <c r="I43" s="708" t="s">
        <v>27</v>
      </c>
      <c r="J43" s="27" t="s">
        <v>33</v>
      </c>
      <c r="K43" s="27" t="s">
        <v>13</v>
      </c>
      <c r="L43" s="390" t="s">
        <v>12</v>
      </c>
      <c r="M43" s="716" t="s">
        <v>128</v>
      </c>
      <c r="N43" s="717"/>
      <c r="O43" s="717"/>
      <c r="P43" s="718"/>
      <c r="Q43" s="678" t="s">
        <v>136</v>
      </c>
      <c r="R43" s="679"/>
      <c r="S43" s="679"/>
      <c r="T43" s="679"/>
      <c r="U43" s="679"/>
      <c r="V43" s="679"/>
      <c r="W43" s="679"/>
      <c r="X43" s="679"/>
      <c r="Y43" s="679"/>
      <c r="Z43" s="668" t="s">
        <v>135</v>
      </c>
    </row>
    <row r="44" spans="1:35" ht="15.75" customHeight="1" x14ac:dyDescent="0.2">
      <c r="A44" s="698" t="s">
        <v>39</v>
      </c>
      <c r="B44" s="700" t="s">
        <v>40</v>
      </c>
      <c r="C44" s="702" t="s">
        <v>41</v>
      </c>
      <c r="D44" s="712"/>
      <c r="E44" s="730"/>
      <c r="F44" s="733"/>
      <c r="G44" s="737" t="s">
        <v>37</v>
      </c>
      <c r="H44" s="714" t="s">
        <v>38</v>
      </c>
      <c r="I44" s="709"/>
      <c r="J44" s="704" t="s">
        <v>132</v>
      </c>
      <c r="K44" s="704" t="s">
        <v>133</v>
      </c>
      <c r="L44" s="727" t="s">
        <v>134</v>
      </c>
      <c r="M44" s="719" t="s">
        <v>129</v>
      </c>
      <c r="N44" s="721" t="s">
        <v>43</v>
      </c>
      <c r="O44" s="683" t="s">
        <v>21</v>
      </c>
      <c r="P44" s="685" t="s">
        <v>22</v>
      </c>
      <c r="Q44" s="675" t="s">
        <v>117</v>
      </c>
      <c r="R44" s="676"/>
      <c r="S44" s="680"/>
      <c r="T44" s="675" t="s">
        <v>121</v>
      </c>
      <c r="U44" s="676"/>
      <c r="V44" s="677"/>
      <c r="W44" s="676" t="s">
        <v>130</v>
      </c>
      <c r="X44" s="676"/>
      <c r="Y44" s="739"/>
      <c r="Z44" s="706"/>
    </row>
    <row r="45" spans="1:35" ht="39" customHeight="1" thickBot="1" x14ac:dyDescent="0.25">
      <c r="A45" s="699"/>
      <c r="B45" s="701"/>
      <c r="C45" s="703"/>
      <c r="D45" s="713"/>
      <c r="E45" s="731"/>
      <c r="F45" s="734"/>
      <c r="G45" s="738"/>
      <c r="H45" s="715"/>
      <c r="I45" s="710"/>
      <c r="J45" s="705"/>
      <c r="K45" s="705"/>
      <c r="L45" s="728"/>
      <c r="M45" s="720"/>
      <c r="N45" s="722"/>
      <c r="O45" s="684"/>
      <c r="P45" s="686"/>
      <c r="Q45" s="194" t="s">
        <v>20</v>
      </c>
      <c r="R45" s="26" t="s">
        <v>28</v>
      </c>
      <c r="S45" s="15" t="s">
        <v>29</v>
      </c>
      <c r="T45" s="197" t="s">
        <v>20</v>
      </c>
      <c r="U45" s="26" t="s">
        <v>28</v>
      </c>
      <c r="V45" s="15" t="s">
        <v>29</v>
      </c>
      <c r="W45" s="197" t="s">
        <v>20</v>
      </c>
      <c r="X45" s="26" t="s">
        <v>28</v>
      </c>
      <c r="Y45" s="15" t="s">
        <v>29</v>
      </c>
      <c r="Z45" s="707"/>
    </row>
    <row r="46" spans="1:35" s="39" customFormat="1" ht="24.6" customHeight="1" x14ac:dyDescent="0.25">
      <c r="A46" s="587">
        <v>2212</v>
      </c>
      <c r="B46" s="94">
        <v>5171</v>
      </c>
      <c r="C46" s="101"/>
      <c r="D46" s="589" t="s">
        <v>608</v>
      </c>
      <c r="E46" s="297" t="s">
        <v>639</v>
      </c>
      <c r="F46" s="98" t="s">
        <v>639</v>
      </c>
      <c r="G46" s="98" t="s">
        <v>223</v>
      </c>
      <c r="H46" s="99" t="s">
        <v>223</v>
      </c>
      <c r="I46" s="83">
        <f t="shared" ref="I46:I49" si="5">J46+K46+L46+SUM(Q46:Z46)</f>
        <v>6800</v>
      </c>
      <c r="J46" s="594">
        <v>0</v>
      </c>
      <c r="K46" s="595">
        <v>0</v>
      </c>
      <c r="L46" s="518">
        <f t="shared" ref="L46:L49" si="6">SUM(M46:P46)</f>
        <v>6800</v>
      </c>
      <c r="M46" s="378">
        <v>0</v>
      </c>
      <c r="N46" s="379">
        <v>6800</v>
      </c>
      <c r="O46" s="89">
        <v>0</v>
      </c>
      <c r="P46" s="79">
        <v>0</v>
      </c>
      <c r="Q46" s="276">
        <v>0</v>
      </c>
      <c r="R46" s="89">
        <v>0</v>
      </c>
      <c r="S46" s="79">
        <v>0</v>
      </c>
      <c r="T46" s="276">
        <v>0</v>
      </c>
      <c r="U46" s="89">
        <v>0</v>
      </c>
      <c r="V46" s="79">
        <v>0</v>
      </c>
      <c r="W46" s="276">
        <v>0</v>
      </c>
      <c r="X46" s="89">
        <v>0</v>
      </c>
      <c r="Y46" s="79">
        <v>0</v>
      </c>
      <c r="Z46" s="86">
        <v>0</v>
      </c>
      <c r="AA46" s="144"/>
    </row>
    <row r="47" spans="1:35" s="3" customFormat="1" ht="24.6" customHeight="1" x14ac:dyDescent="0.25">
      <c r="A47" s="587">
        <v>2212</v>
      </c>
      <c r="B47" s="94">
        <v>5171</v>
      </c>
      <c r="C47" s="101"/>
      <c r="D47" s="589" t="s">
        <v>609</v>
      </c>
      <c r="E47" s="297" t="s">
        <v>639</v>
      </c>
      <c r="F47" s="98" t="s">
        <v>639</v>
      </c>
      <c r="G47" s="98" t="s">
        <v>223</v>
      </c>
      <c r="H47" s="99" t="s">
        <v>223</v>
      </c>
      <c r="I47" s="83">
        <f t="shared" si="5"/>
        <v>3800</v>
      </c>
      <c r="J47" s="594">
        <v>0</v>
      </c>
      <c r="K47" s="595">
        <v>0</v>
      </c>
      <c r="L47" s="518">
        <f t="shared" si="6"/>
        <v>3800</v>
      </c>
      <c r="M47" s="378">
        <v>0</v>
      </c>
      <c r="N47" s="379">
        <v>3800</v>
      </c>
      <c r="O47" s="89">
        <v>0</v>
      </c>
      <c r="P47" s="79">
        <v>0</v>
      </c>
      <c r="Q47" s="276">
        <v>0</v>
      </c>
      <c r="R47" s="89">
        <v>0</v>
      </c>
      <c r="S47" s="79">
        <v>0</v>
      </c>
      <c r="T47" s="276">
        <v>0</v>
      </c>
      <c r="U47" s="89">
        <v>0</v>
      </c>
      <c r="V47" s="79">
        <v>0</v>
      </c>
      <c r="W47" s="276">
        <v>0</v>
      </c>
      <c r="X47" s="89">
        <v>0</v>
      </c>
      <c r="Y47" s="79">
        <v>0</v>
      </c>
      <c r="Z47" s="86">
        <v>0</v>
      </c>
      <c r="AA47" s="606"/>
      <c r="AB47" s="606"/>
    </row>
    <row r="48" spans="1:35" s="39" customFormat="1" ht="22.15" customHeight="1" x14ac:dyDescent="0.25">
      <c r="A48" s="587">
        <v>2212</v>
      </c>
      <c r="B48" s="94">
        <v>6121</v>
      </c>
      <c r="C48" s="101"/>
      <c r="D48" s="589" t="s">
        <v>610</v>
      </c>
      <c r="E48" s="297" t="s">
        <v>639</v>
      </c>
      <c r="F48" s="98" t="s">
        <v>639</v>
      </c>
      <c r="G48" s="98" t="s">
        <v>223</v>
      </c>
      <c r="H48" s="99" t="s">
        <v>223</v>
      </c>
      <c r="I48" s="83">
        <f t="shared" si="5"/>
        <v>1362</v>
      </c>
      <c r="J48" s="594">
        <v>0</v>
      </c>
      <c r="K48" s="595">
        <v>0</v>
      </c>
      <c r="L48" s="518">
        <f t="shared" si="6"/>
        <v>1362</v>
      </c>
      <c r="M48" s="378">
        <v>0</v>
      </c>
      <c r="N48" s="379">
        <v>1362</v>
      </c>
      <c r="O48" s="89">
        <v>0</v>
      </c>
      <c r="P48" s="79">
        <v>0</v>
      </c>
      <c r="Q48" s="276">
        <v>0</v>
      </c>
      <c r="R48" s="89">
        <v>0</v>
      </c>
      <c r="S48" s="79">
        <v>0</v>
      </c>
      <c r="T48" s="276">
        <v>0</v>
      </c>
      <c r="U48" s="89">
        <v>0</v>
      </c>
      <c r="V48" s="79">
        <v>0</v>
      </c>
      <c r="W48" s="276">
        <v>0</v>
      </c>
      <c r="X48" s="89">
        <v>0</v>
      </c>
      <c r="Y48" s="79">
        <v>0</v>
      </c>
      <c r="Z48" s="86">
        <v>0</v>
      </c>
      <c r="AA48" s="144"/>
      <c r="AB48" s="144"/>
      <c r="AC48" s="144"/>
      <c r="AD48" s="144"/>
      <c r="AE48" s="144"/>
      <c r="AF48" s="144"/>
      <c r="AG48" s="144"/>
      <c r="AH48" s="144"/>
      <c r="AI48" s="144"/>
    </row>
    <row r="49" spans="1:28" s="39" customFormat="1" ht="22.15" customHeight="1" x14ac:dyDescent="0.25">
      <c r="A49" s="587">
        <v>2212</v>
      </c>
      <c r="B49" s="94">
        <v>6121</v>
      </c>
      <c r="C49" s="101"/>
      <c r="D49" s="589" t="s">
        <v>611</v>
      </c>
      <c r="E49" s="297" t="s">
        <v>639</v>
      </c>
      <c r="F49" s="98" t="s">
        <v>639</v>
      </c>
      <c r="G49" s="98" t="s">
        <v>275</v>
      </c>
      <c r="H49" s="99" t="s">
        <v>275</v>
      </c>
      <c r="I49" s="83">
        <f t="shared" si="5"/>
        <v>5000</v>
      </c>
      <c r="J49" s="594">
        <v>0</v>
      </c>
      <c r="K49" s="595">
        <v>0</v>
      </c>
      <c r="L49" s="518">
        <f t="shared" si="6"/>
        <v>0</v>
      </c>
      <c r="M49" s="378">
        <v>0</v>
      </c>
      <c r="N49" s="379">
        <v>0</v>
      </c>
      <c r="O49" s="89">
        <v>0</v>
      </c>
      <c r="P49" s="79">
        <v>0</v>
      </c>
      <c r="Q49" s="276">
        <v>5000</v>
      </c>
      <c r="R49" s="89">
        <v>0</v>
      </c>
      <c r="S49" s="79">
        <v>0</v>
      </c>
      <c r="T49" s="276">
        <v>0</v>
      </c>
      <c r="U49" s="89">
        <v>0</v>
      </c>
      <c r="V49" s="79">
        <v>0</v>
      </c>
      <c r="W49" s="276">
        <v>0</v>
      </c>
      <c r="X49" s="89">
        <v>0</v>
      </c>
      <c r="Y49" s="79">
        <v>0</v>
      </c>
      <c r="Z49" s="86">
        <v>0</v>
      </c>
      <c r="AA49" s="144"/>
    </row>
    <row r="50" spans="1:28" s="39" customFormat="1" ht="24.6" customHeight="1" x14ac:dyDescent="0.25">
      <c r="A50" s="587">
        <v>2219</v>
      </c>
      <c r="B50" s="94">
        <v>6121</v>
      </c>
      <c r="C50" s="101"/>
      <c r="D50" s="596" t="s">
        <v>612</v>
      </c>
      <c r="E50" s="297" t="s">
        <v>639</v>
      </c>
      <c r="F50" s="98" t="s">
        <v>639</v>
      </c>
      <c r="G50" s="98" t="s">
        <v>275</v>
      </c>
      <c r="H50" s="99" t="s">
        <v>275</v>
      </c>
      <c r="I50" s="83">
        <f t="shared" ref="I50:I62" si="7">J50+K50+L50+SUM(Q50:Z50)</f>
        <v>900</v>
      </c>
      <c r="J50" s="594">
        <v>0</v>
      </c>
      <c r="K50" s="595">
        <v>0</v>
      </c>
      <c r="L50" s="518">
        <f t="shared" ref="L50:L62" si="8">SUM(M50:P50)</f>
        <v>0</v>
      </c>
      <c r="M50" s="378">
        <v>0</v>
      </c>
      <c r="N50" s="379">
        <v>0</v>
      </c>
      <c r="O50" s="89">
        <v>0</v>
      </c>
      <c r="P50" s="79">
        <v>0</v>
      </c>
      <c r="Q50" s="276">
        <v>900</v>
      </c>
      <c r="R50" s="89">
        <v>0</v>
      </c>
      <c r="S50" s="79">
        <v>0</v>
      </c>
      <c r="T50" s="276">
        <v>0</v>
      </c>
      <c r="U50" s="89">
        <v>0</v>
      </c>
      <c r="V50" s="79">
        <v>0</v>
      </c>
      <c r="W50" s="276">
        <v>0</v>
      </c>
      <c r="X50" s="89">
        <v>0</v>
      </c>
      <c r="Y50" s="79">
        <v>0</v>
      </c>
      <c r="Z50" s="86">
        <v>0</v>
      </c>
      <c r="AA50" s="144"/>
    </row>
    <row r="51" spans="1:28" s="39" customFormat="1" ht="30" customHeight="1" x14ac:dyDescent="0.25">
      <c r="A51" s="597">
        <v>2212</v>
      </c>
      <c r="B51" s="170">
        <v>6121</v>
      </c>
      <c r="C51" s="171"/>
      <c r="D51" s="598" t="s">
        <v>613</v>
      </c>
      <c r="E51" s="297" t="s">
        <v>639</v>
      </c>
      <c r="F51" s="98" t="s">
        <v>639</v>
      </c>
      <c r="G51" s="98" t="s">
        <v>275</v>
      </c>
      <c r="H51" s="99" t="s">
        <v>275</v>
      </c>
      <c r="I51" s="83">
        <f t="shared" si="7"/>
        <v>2412</v>
      </c>
      <c r="J51" s="594">
        <v>0</v>
      </c>
      <c r="K51" s="595">
        <v>0</v>
      </c>
      <c r="L51" s="518">
        <f t="shared" si="8"/>
        <v>0</v>
      </c>
      <c r="M51" s="378">
        <v>0</v>
      </c>
      <c r="N51" s="379">
        <v>0</v>
      </c>
      <c r="O51" s="89">
        <v>0</v>
      </c>
      <c r="P51" s="79">
        <v>0</v>
      </c>
      <c r="Q51" s="276">
        <v>2412</v>
      </c>
      <c r="R51" s="89">
        <v>0</v>
      </c>
      <c r="S51" s="79">
        <v>0</v>
      </c>
      <c r="T51" s="276">
        <v>0</v>
      </c>
      <c r="U51" s="89">
        <v>0</v>
      </c>
      <c r="V51" s="79">
        <v>0</v>
      </c>
      <c r="W51" s="276">
        <v>0</v>
      </c>
      <c r="X51" s="89">
        <v>0</v>
      </c>
      <c r="Y51" s="79">
        <v>0</v>
      </c>
      <c r="Z51" s="86">
        <v>0</v>
      </c>
      <c r="AA51" s="144"/>
    </row>
    <row r="52" spans="1:28" s="39" customFormat="1" ht="30" customHeight="1" x14ac:dyDescent="0.25">
      <c r="A52" s="597">
        <v>2212</v>
      </c>
      <c r="B52" s="170">
        <v>6121</v>
      </c>
      <c r="C52" s="171"/>
      <c r="D52" s="598" t="s">
        <v>614</v>
      </c>
      <c r="E52" s="297" t="s">
        <v>639</v>
      </c>
      <c r="F52" s="98" t="s">
        <v>639</v>
      </c>
      <c r="G52" s="98" t="s">
        <v>275</v>
      </c>
      <c r="H52" s="99" t="s">
        <v>275</v>
      </c>
      <c r="I52" s="83">
        <f t="shared" si="7"/>
        <v>1440</v>
      </c>
      <c r="J52" s="594">
        <v>0</v>
      </c>
      <c r="K52" s="595">
        <v>0</v>
      </c>
      <c r="L52" s="518">
        <f t="shared" si="8"/>
        <v>0</v>
      </c>
      <c r="M52" s="378">
        <v>0</v>
      </c>
      <c r="N52" s="379">
        <v>0</v>
      </c>
      <c r="O52" s="89">
        <v>0</v>
      </c>
      <c r="P52" s="79">
        <v>0</v>
      </c>
      <c r="Q52" s="276">
        <v>1440</v>
      </c>
      <c r="R52" s="89">
        <v>0</v>
      </c>
      <c r="S52" s="79">
        <v>0</v>
      </c>
      <c r="T52" s="276">
        <v>0</v>
      </c>
      <c r="U52" s="89">
        <v>0</v>
      </c>
      <c r="V52" s="79">
        <v>0</v>
      </c>
      <c r="W52" s="276">
        <v>0</v>
      </c>
      <c r="X52" s="89">
        <v>0</v>
      </c>
      <c r="Y52" s="79">
        <v>0</v>
      </c>
      <c r="Z52" s="86">
        <v>0</v>
      </c>
      <c r="AA52" s="144"/>
    </row>
    <row r="53" spans="1:28" s="39" customFormat="1" ht="24.6" customHeight="1" x14ac:dyDescent="0.25">
      <c r="A53" s="587">
        <v>2219</v>
      </c>
      <c r="B53" s="94">
        <v>6121</v>
      </c>
      <c r="C53" s="101"/>
      <c r="D53" s="599" t="s">
        <v>615</v>
      </c>
      <c r="E53" s="297" t="s">
        <v>639</v>
      </c>
      <c r="F53" s="98" t="s">
        <v>639</v>
      </c>
      <c r="G53" s="98" t="s">
        <v>596</v>
      </c>
      <c r="H53" s="99" t="s">
        <v>596</v>
      </c>
      <c r="I53" s="83">
        <f t="shared" si="7"/>
        <v>860</v>
      </c>
      <c r="J53" s="594">
        <v>0</v>
      </c>
      <c r="K53" s="595">
        <v>0</v>
      </c>
      <c r="L53" s="518">
        <f t="shared" si="8"/>
        <v>0</v>
      </c>
      <c r="M53" s="378">
        <v>0</v>
      </c>
      <c r="N53" s="379">
        <v>0</v>
      </c>
      <c r="O53" s="89">
        <v>0</v>
      </c>
      <c r="P53" s="79">
        <v>0</v>
      </c>
      <c r="Q53" s="276">
        <v>0</v>
      </c>
      <c r="R53" s="89">
        <v>0</v>
      </c>
      <c r="S53" s="79">
        <v>0</v>
      </c>
      <c r="T53" s="276">
        <v>0</v>
      </c>
      <c r="U53" s="89">
        <v>0</v>
      </c>
      <c r="V53" s="79">
        <v>0</v>
      </c>
      <c r="W53" s="276">
        <v>860</v>
      </c>
      <c r="X53" s="89">
        <v>0</v>
      </c>
      <c r="Y53" s="79">
        <v>0</v>
      </c>
      <c r="Z53" s="86">
        <v>0</v>
      </c>
      <c r="AA53" s="144"/>
    </row>
    <row r="54" spans="1:28" s="39" customFormat="1" ht="24.6" customHeight="1" x14ac:dyDescent="0.25">
      <c r="A54" s="600">
        <v>2219</v>
      </c>
      <c r="B54" s="308">
        <v>6121</v>
      </c>
      <c r="C54" s="321"/>
      <c r="D54" s="601" t="s">
        <v>616</v>
      </c>
      <c r="E54" s="297" t="s">
        <v>639</v>
      </c>
      <c r="F54" s="98" t="s">
        <v>639</v>
      </c>
      <c r="G54" s="629" t="s">
        <v>223</v>
      </c>
      <c r="H54" s="630" t="s">
        <v>223</v>
      </c>
      <c r="I54" s="83">
        <f t="shared" si="7"/>
        <v>3200</v>
      </c>
      <c r="J54" s="615">
        <v>0</v>
      </c>
      <c r="K54" s="79">
        <v>0</v>
      </c>
      <c r="L54" s="518">
        <f t="shared" si="8"/>
        <v>3200</v>
      </c>
      <c r="M54" s="378">
        <v>0</v>
      </c>
      <c r="N54" s="379">
        <v>3200</v>
      </c>
      <c r="O54" s="89">
        <v>0</v>
      </c>
      <c r="P54" s="79">
        <v>0</v>
      </c>
      <c r="Q54" s="276">
        <v>0</v>
      </c>
      <c r="R54" s="89">
        <v>0</v>
      </c>
      <c r="S54" s="79">
        <v>0</v>
      </c>
      <c r="T54" s="276">
        <v>0</v>
      </c>
      <c r="U54" s="89">
        <v>0</v>
      </c>
      <c r="V54" s="79">
        <v>0</v>
      </c>
      <c r="W54" s="276">
        <v>0</v>
      </c>
      <c r="X54" s="89">
        <v>0</v>
      </c>
      <c r="Y54" s="79">
        <v>0</v>
      </c>
      <c r="Z54" s="86">
        <v>0</v>
      </c>
      <c r="AA54" s="144"/>
    </row>
    <row r="55" spans="1:28" s="39" customFormat="1" ht="24.6" customHeight="1" x14ac:dyDescent="0.25">
      <c r="A55" s="600">
        <v>2219</v>
      </c>
      <c r="B55" s="308">
        <v>5171</v>
      </c>
      <c r="C55" s="321"/>
      <c r="D55" s="602" t="s">
        <v>617</v>
      </c>
      <c r="E55" s="297" t="s">
        <v>639</v>
      </c>
      <c r="F55" s="98" t="s">
        <v>639</v>
      </c>
      <c r="G55" s="629" t="s">
        <v>223</v>
      </c>
      <c r="H55" s="630" t="s">
        <v>223</v>
      </c>
      <c r="I55" s="83">
        <f t="shared" si="7"/>
        <v>2100</v>
      </c>
      <c r="J55" s="615">
        <v>0</v>
      </c>
      <c r="K55" s="79">
        <v>0</v>
      </c>
      <c r="L55" s="518">
        <f t="shared" si="8"/>
        <v>2100</v>
      </c>
      <c r="M55" s="378">
        <v>0</v>
      </c>
      <c r="N55" s="379">
        <v>2100</v>
      </c>
      <c r="O55" s="89">
        <v>0</v>
      </c>
      <c r="P55" s="79">
        <v>0</v>
      </c>
      <c r="Q55" s="276">
        <v>0</v>
      </c>
      <c r="R55" s="89">
        <v>0</v>
      </c>
      <c r="S55" s="79">
        <v>0</v>
      </c>
      <c r="T55" s="276">
        <v>0</v>
      </c>
      <c r="U55" s="89">
        <v>0</v>
      </c>
      <c r="V55" s="79">
        <v>0</v>
      </c>
      <c r="W55" s="616">
        <v>0</v>
      </c>
      <c r="X55" s="89">
        <v>0</v>
      </c>
      <c r="Y55" s="79">
        <v>0</v>
      </c>
      <c r="Z55" s="86">
        <v>0</v>
      </c>
      <c r="AA55" s="144"/>
    </row>
    <row r="56" spans="1:28" s="39" customFormat="1" ht="24.6" customHeight="1" x14ac:dyDescent="0.25">
      <c r="A56" s="587">
        <v>2219</v>
      </c>
      <c r="B56" s="94">
        <v>5171</v>
      </c>
      <c r="C56" s="101"/>
      <c r="D56" s="603" t="s">
        <v>618</v>
      </c>
      <c r="E56" s="297" t="s">
        <v>639</v>
      </c>
      <c r="F56" s="98" t="s">
        <v>639</v>
      </c>
      <c r="G56" s="98" t="s">
        <v>223</v>
      </c>
      <c r="H56" s="99" t="s">
        <v>223</v>
      </c>
      <c r="I56" s="83">
        <f t="shared" si="7"/>
        <v>2300</v>
      </c>
      <c r="J56" s="594">
        <v>0</v>
      </c>
      <c r="K56" s="595">
        <v>0</v>
      </c>
      <c r="L56" s="518">
        <f t="shared" si="8"/>
        <v>2300</v>
      </c>
      <c r="M56" s="378">
        <v>0</v>
      </c>
      <c r="N56" s="379">
        <v>2300</v>
      </c>
      <c r="O56" s="89">
        <v>0</v>
      </c>
      <c r="P56" s="79">
        <v>0</v>
      </c>
      <c r="Q56" s="276">
        <v>0</v>
      </c>
      <c r="R56" s="89">
        <v>0</v>
      </c>
      <c r="S56" s="79">
        <v>0</v>
      </c>
      <c r="T56" s="276">
        <v>0</v>
      </c>
      <c r="U56" s="89">
        <v>0</v>
      </c>
      <c r="V56" s="79">
        <v>0</v>
      </c>
      <c r="W56" s="616">
        <v>0</v>
      </c>
      <c r="X56" s="89">
        <v>0</v>
      </c>
      <c r="Y56" s="79">
        <v>0</v>
      </c>
      <c r="Z56" s="86">
        <v>0</v>
      </c>
      <c r="AA56" s="144"/>
    </row>
    <row r="57" spans="1:28" ht="24.6" customHeight="1" x14ac:dyDescent="0.25">
      <c r="A57" s="587">
        <v>2212</v>
      </c>
      <c r="B57" s="94">
        <v>6121</v>
      </c>
      <c r="C57" s="101"/>
      <c r="D57" s="604" t="s">
        <v>619</v>
      </c>
      <c r="E57" s="297" t="s">
        <v>639</v>
      </c>
      <c r="F57" s="98" t="s">
        <v>639</v>
      </c>
      <c r="G57" s="98" t="s">
        <v>596</v>
      </c>
      <c r="H57" s="99" t="s">
        <v>596</v>
      </c>
      <c r="I57" s="83">
        <f t="shared" si="7"/>
        <v>2521</v>
      </c>
      <c r="J57" s="594">
        <v>0</v>
      </c>
      <c r="K57" s="595">
        <v>0</v>
      </c>
      <c r="L57" s="518">
        <f t="shared" si="8"/>
        <v>0</v>
      </c>
      <c r="M57" s="378">
        <v>0</v>
      </c>
      <c r="N57" s="379">
        <v>0</v>
      </c>
      <c r="O57" s="89">
        <v>0</v>
      </c>
      <c r="P57" s="79">
        <v>0</v>
      </c>
      <c r="Q57" s="276">
        <v>0</v>
      </c>
      <c r="R57" s="89">
        <v>0</v>
      </c>
      <c r="S57" s="79">
        <v>0</v>
      </c>
      <c r="T57" s="276">
        <v>0</v>
      </c>
      <c r="U57" s="89">
        <v>0</v>
      </c>
      <c r="V57" s="79">
        <v>0</v>
      </c>
      <c r="W57" s="276">
        <v>2521</v>
      </c>
      <c r="X57" s="89">
        <v>0</v>
      </c>
      <c r="Y57" s="79">
        <v>0</v>
      </c>
      <c r="Z57" s="86">
        <v>0</v>
      </c>
      <c r="AA57" s="92"/>
    </row>
    <row r="58" spans="1:28" s="30" customFormat="1" ht="30" customHeight="1" x14ac:dyDescent="0.25">
      <c r="A58" s="587">
        <v>2212</v>
      </c>
      <c r="B58" s="94">
        <v>6121</v>
      </c>
      <c r="C58" s="101"/>
      <c r="D58" s="604" t="s">
        <v>620</v>
      </c>
      <c r="E58" s="297" t="s">
        <v>639</v>
      </c>
      <c r="F58" s="98" t="s">
        <v>639</v>
      </c>
      <c r="G58" s="98" t="s">
        <v>596</v>
      </c>
      <c r="H58" s="99" t="s">
        <v>596</v>
      </c>
      <c r="I58" s="83">
        <f t="shared" si="7"/>
        <v>2144</v>
      </c>
      <c r="J58" s="594">
        <v>0</v>
      </c>
      <c r="K58" s="595">
        <v>0</v>
      </c>
      <c r="L58" s="518">
        <f t="shared" si="8"/>
        <v>0</v>
      </c>
      <c r="M58" s="378">
        <v>0</v>
      </c>
      <c r="N58" s="379">
        <v>0</v>
      </c>
      <c r="O58" s="89">
        <v>0</v>
      </c>
      <c r="P58" s="79">
        <v>0</v>
      </c>
      <c r="Q58" s="276">
        <v>0</v>
      </c>
      <c r="R58" s="89">
        <v>0</v>
      </c>
      <c r="S58" s="79">
        <v>0</v>
      </c>
      <c r="T58" s="276">
        <v>0</v>
      </c>
      <c r="U58" s="89">
        <v>0</v>
      </c>
      <c r="V58" s="79">
        <v>0</v>
      </c>
      <c r="W58" s="276">
        <v>2144</v>
      </c>
      <c r="X58" s="89">
        <v>0</v>
      </c>
      <c r="Y58" s="79">
        <v>0</v>
      </c>
      <c r="Z58" s="86">
        <v>0</v>
      </c>
      <c r="AA58" s="617" t="s">
        <v>621</v>
      </c>
    </row>
    <row r="59" spans="1:28" s="30" customFormat="1" ht="24.6" customHeight="1" x14ac:dyDescent="0.25">
      <c r="A59" s="587">
        <v>2212</v>
      </c>
      <c r="B59" s="94">
        <v>6121</v>
      </c>
      <c r="C59" s="199"/>
      <c r="D59" s="654" t="s">
        <v>622</v>
      </c>
      <c r="E59" s="297" t="s">
        <v>639</v>
      </c>
      <c r="F59" s="98" t="s">
        <v>639</v>
      </c>
      <c r="G59" s="98" t="s">
        <v>596</v>
      </c>
      <c r="H59" s="99" t="s">
        <v>596</v>
      </c>
      <c r="I59" s="90">
        <f t="shared" si="7"/>
        <v>4300</v>
      </c>
      <c r="J59" s="594">
        <v>0</v>
      </c>
      <c r="K59" s="595">
        <v>0</v>
      </c>
      <c r="L59" s="375">
        <f t="shared" si="8"/>
        <v>0</v>
      </c>
      <c r="M59" s="378">
        <v>0</v>
      </c>
      <c r="N59" s="379">
        <v>0</v>
      </c>
      <c r="O59" s="89">
        <v>0</v>
      </c>
      <c r="P59" s="79">
        <v>0</v>
      </c>
      <c r="Q59" s="276">
        <v>0</v>
      </c>
      <c r="R59" s="89">
        <v>0</v>
      </c>
      <c r="S59" s="79">
        <v>0</v>
      </c>
      <c r="T59" s="276">
        <v>0</v>
      </c>
      <c r="U59" s="89">
        <v>0</v>
      </c>
      <c r="V59" s="79">
        <v>0</v>
      </c>
      <c r="W59" s="276">
        <v>4300</v>
      </c>
      <c r="X59" s="89">
        <v>0</v>
      </c>
      <c r="Y59" s="79">
        <v>0</v>
      </c>
      <c r="Z59" s="86">
        <v>0</v>
      </c>
      <c r="AA59" s="92"/>
    </row>
    <row r="60" spans="1:28" s="3" customFormat="1" ht="24" customHeight="1" x14ac:dyDescent="0.25">
      <c r="A60" s="605">
        <v>2212</v>
      </c>
      <c r="B60" s="292">
        <v>6121</v>
      </c>
      <c r="C60" s="293"/>
      <c r="D60" s="655" t="s">
        <v>623</v>
      </c>
      <c r="E60" s="297" t="s">
        <v>639</v>
      </c>
      <c r="F60" s="98" t="s">
        <v>639</v>
      </c>
      <c r="G60" s="98" t="s">
        <v>596</v>
      </c>
      <c r="H60" s="99" t="s">
        <v>596</v>
      </c>
      <c r="I60" s="90">
        <f t="shared" si="7"/>
        <v>6200</v>
      </c>
      <c r="J60" s="594">
        <v>0</v>
      </c>
      <c r="K60" s="653">
        <v>0</v>
      </c>
      <c r="L60" s="375">
        <f t="shared" si="8"/>
        <v>0</v>
      </c>
      <c r="M60" s="378">
        <v>0</v>
      </c>
      <c r="N60" s="379">
        <v>0</v>
      </c>
      <c r="O60" s="89">
        <v>0</v>
      </c>
      <c r="P60" s="79">
        <v>0</v>
      </c>
      <c r="Q60" s="276">
        <v>0</v>
      </c>
      <c r="R60" s="89">
        <v>0</v>
      </c>
      <c r="S60" s="79">
        <v>0</v>
      </c>
      <c r="T60" s="276">
        <v>0</v>
      </c>
      <c r="U60" s="89">
        <v>0</v>
      </c>
      <c r="V60" s="79">
        <v>0</v>
      </c>
      <c r="W60" s="276">
        <v>6200</v>
      </c>
      <c r="X60" s="89">
        <v>0</v>
      </c>
      <c r="Y60" s="79">
        <v>0</v>
      </c>
      <c r="Z60" s="86">
        <v>0</v>
      </c>
      <c r="AA60" s="606"/>
      <c r="AB60" s="606"/>
    </row>
    <row r="61" spans="1:28" s="3" customFormat="1" ht="26.25" customHeight="1" x14ac:dyDescent="0.25">
      <c r="A61" s="587">
        <v>2212</v>
      </c>
      <c r="B61" s="94">
        <v>6121</v>
      </c>
      <c r="C61" s="199"/>
      <c r="D61" s="656" t="s">
        <v>624</v>
      </c>
      <c r="E61" s="297" t="s">
        <v>639</v>
      </c>
      <c r="F61" s="98" t="s">
        <v>639</v>
      </c>
      <c r="G61" s="98" t="s">
        <v>223</v>
      </c>
      <c r="H61" s="99" t="s">
        <v>223</v>
      </c>
      <c r="I61" s="90">
        <f t="shared" si="7"/>
        <v>2500</v>
      </c>
      <c r="J61" s="594">
        <v>0</v>
      </c>
      <c r="K61" s="653">
        <v>0</v>
      </c>
      <c r="L61" s="375">
        <f t="shared" si="8"/>
        <v>2500</v>
      </c>
      <c r="M61" s="378">
        <v>0</v>
      </c>
      <c r="N61" s="379">
        <v>2500</v>
      </c>
      <c r="O61" s="89">
        <v>0</v>
      </c>
      <c r="P61" s="79">
        <v>0</v>
      </c>
      <c r="Q61" s="276">
        <v>0</v>
      </c>
      <c r="R61" s="89">
        <v>0</v>
      </c>
      <c r="S61" s="79">
        <v>0</v>
      </c>
      <c r="T61" s="276">
        <v>0</v>
      </c>
      <c r="U61" s="89">
        <v>0</v>
      </c>
      <c r="V61" s="79">
        <v>0</v>
      </c>
      <c r="W61" s="276">
        <v>0</v>
      </c>
      <c r="X61" s="89">
        <v>0</v>
      </c>
      <c r="Y61" s="79">
        <v>0</v>
      </c>
      <c r="Z61" s="86">
        <v>0</v>
      </c>
      <c r="AA61" s="606"/>
      <c r="AB61" s="606"/>
    </row>
    <row r="62" spans="1:28" s="3" customFormat="1" ht="24.75" customHeight="1" x14ac:dyDescent="0.25">
      <c r="A62" s="587">
        <v>2212</v>
      </c>
      <c r="B62" s="94">
        <v>6121</v>
      </c>
      <c r="C62" s="199"/>
      <c r="D62" s="656" t="s">
        <v>625</v>
      </c>
      <c r="E62" s="297" t="s">
        <v>639</v>
      </c>
      <c r="F62" s="98" t="s">
        <v>639</v>
      </c>
      <c r="G62" s="98" t="s">
        <v>223</v>
      </c>
      <c r="H62" s="99" t="s">
        <v>223</v>
      </c>
      <c r="I62" s="90">
        <f t="shared" si="7"/>
        <v>8000</v>
      </c>
      <c r="J62" s="594">
        <v>0</v>
      </c>
      <c r="K62" s="659">
        <v>0</v>
      </c>
      <c r="L62" s="375">
        <f t="shared" si="8"/>
        <v>8000</v>
      </c>
      <c r="M62" s="378">
        <v>0</v>
      </c>
      <c r="N62" s="379">
        <v>5600</v>
      </c>
      <c r="O62" s="89">
        <v>0</v>
      </c>
      <c r="P62" s="79">
        <v>2400</v>
      </c>
      <c r="Q62" s="276">
        <v>0</v>
      </c>
      <c r="R62" s="89">
        <v>0</v>
      </c>
      <c r="S62" s="79">
        <v>0</v>
      </c>
      <c r="T62" s="276">
        <v>0</v>
      </c>
      <c r="U62" s="89">
        <v>0</v>
      </c>
      <c r="V62" s="79">
        <v>0</v>
      </c>
      <c r="W62" s="276">
        <v>0</v>
      </c>
      <c r="X62" s="89">
        <v>0</v>
      </c>
      <c r="Y62" s="79">
        <v>0</v>
      </c>
      <c r="Z62" s="86">
        <v>0</v>
      </c>
      <c r="AA62" s="606"/>
      <c r="AB62" s="606"/>
    </row>
    <row r="63" spans="1:28" s="300" customFormat="1" ht="30" customHeight="1" x14ac:dyDescent="0.25">
      <c r="A63" s="657">
        <v>3111</v>
      </c>
      <c r="B63" s="658">
        <v>6121</v>
      </c>
      <c r="C63" s="307"/>
      <c r="D63" s="632" t="s">
        <v>626</v>
      </c>
      <c r="E63" s="297" t="s">
        <v>639</v>
      </c>
      <c r="F63" s="98" t="s">
        <v>639</v>
      </c>
      <c r="G63" s="316" t="s">
        <v>223</v>
      </c>
      <c r="H63" s="631" t="s">
        <v>223</v>
      </c>
      <c r="I63" s="618">
        <f>J63+K63+L63+SUM(Q63:Z63)</f>
        <v>3875</v>
      </c>
      <c r="J63" s="619">
        <v>0</v>
      </c>
      <c r="K63" s="620">
        <v>0</v>
      </c>
      <c r="L63" s="375">
        <v>3875</v>
      </c>
      <c r="M63" s="378">
        <v>0</v>
      </c>
      <c r="N63" s="379">
        <v>1357</v>
      </c>
      <c r="O63" s="621">
        <v>1137</v>
      </c>
      <c r="P63" s="620">
        <f>L63-N63-O63</f>
        <v>1381</v>
      </c>
      <c r="Q63" s="276">
        <v>0</v>
      </c>
      <c r="R63" s="89">
        <v>0</v>
      </c>
      <c r="S63" s="79">
        <v>0</v>
      </c>
      <c r="T63" s="276">
        <v>0</v>
      </c>
      <c r="U63" s="89">
        <v>0</v>
      </c>
      <c r="V63" s="79">
        <v>0</v>
      </c>
      <c r="W63" s="276">
        <v>0</v>
      </c>
      <c r="X63" s="89">
        <v>0</v>
      </c>
      <c r="Y63" s="79">
        <v>0</v>
      </c>
      <c r="Z63" s="86">
        <v>0</v>
      </c>
      <c r="AA63" s="324"/>
    </row>
    <row r="64" spans="1:28" s="300" customFormat="1" ht="30" customHeight="1" x14ac:dyDescent="0.25">
      <c r="A64" s="607">
        <v>3111</v>
      </c>
      <c r="B64" s="298">
        <v>6121</v>
      </c>
      <c r="C64" s="299"/>
      <c r="D64" s="633" t="s">
        <v>627</v>
      </c>
      <c r="E64" s="297" t="s">
        <v>639</v>
      </c>
      <c r="F64" s="98" t="s">
        <v>639</v>
      </c>
      <c r="G64" s="309" t="s">
        <v>223</v>
      </c>
      <c r="H64" s="310" t="s">
        <v>223</v>
      </c>
      <c r="I64" s="263">
        <f t="shared" ref="I64:I67" si="9">J64+K64+L64+SUM(Q64:Z64)</f>
        <v>4920</v>
      </c>
      <c r="J64" s="622">
        <v>0</v>
      </c>
      <c r="K64" s="623">
        <v>0</v>
      </c>
      <c r="L64" s="375">
        <v>4920</v>
      </c>
      <c r="M64" s="378">
        <v>0</v>
      </c>
      <c r="N64" s="379">
        <v>1688</v>
      </c>
      <c r="O64" s="624">
        <v>1543</v>
      </c>
      <c r="P64" s="623">
        <f>L64-N64-O64</f>
        <v>1689</v>
      </c>
      <c r="Q64" s="276">
        <v>0</v>
      </c>
      <c r="R64" s="89">
        <v>0</v>
      </c>
      <c r="S64" s="79">
        <v>0</v>
      </c>
      <c r="T64" s="276">
        <v>0</v>
      </c>
      <c r="U64" s="89">
        <v>0</v>
      </c>
      <c r="V64" s="79">
        <v>0</v>
      </c>
      <c r="W64" s="276">
        <v>0</v>
      </c>
      <c r="X64" s="89">
        <v>0</v>
      </c>
      <c r="Y64" s="79">
        <v>0</v>
      </c>
      <c r="Z64" s="86">
        <v>0</v>
      </c>
      <c r="AA64" s="324"/>
    </row>
    <row r="65" spans="1:54" s="300" customFormat="1" ht="30" customHeight="1" x14ac:dyDescent="0.25">
      <c r="A65" s="608">
        <v>3111</v>
      </c>
      <c r="B65" s="301">
        <v>6121</v>
      </c>
      <c r="C65" s="306"/>
      <c r="D65" s="596" t="s">
        <v>628</v>
      </c>
      <c r="E65" s="297" t="s">
        <v>639</v>
      </c>
      <c r="F65" s="98" t="s">
        <v>639</v>
      </c>
      <c r="G65" s="311" t="s">
        <v>223</v>
      </c>
      <c r="H65" s="312" t="s">
        <v>223</v>
      </c>
      <c r="I65" s="263">
        <f t="shared" si="9"/>
        <v>3447</v>
      </c>
      <c r="J65" s="622">
        <v>0</v>
      </c>
      <c r="K65" s="623">
        <v>0</v>
      </c>
      <c r="L65" s="375">
        <v>3447</v>
      </c>
      <c r="M65" s="378">
        <v>0</v>
      </c>
      <c r="N65" s="379">
        <v>1206</v>
      </c>
      <c r="O65" s="625">
        <v>956</v>
      </c>
      <c r="P65" s="626">
        <f>L65-N65-O65</f>
        <v>1285</v>
      </c>
      <c r="Q65" s="276">
        <v>0</v>
      </c>
      <c r="R65" s="89">
        <v>0</v>
      </c>
      <c r="S65" s="79">
        <v>0</v>
      </c>
      <c r="T65" s="276">
        <v>0</v>
      </c>
      <c r="U65" s="89">
        <v>0</v>
      </c>
      <c r="V65" s="79">
        <v>0</v>
      </c>
      <c r="W65" s="276">
        <v>0</v>
      </c>
      <c r="X65" s="89">
        <v>0</v>
      </c>
      <c r="Y65" s="79">
        <v>0</v>
      </c>
      <c r="Z65" s="86">
        <v>0</v>
      </c>
      <c r="AA65" s="324"/>
    </row>
    <row r="66" spans="1:54" s="300" customFormat="1" ht="30" customHeight="1" x14ac:dyDescent="0.25">
      <c r="A66" s="608">
        <v>3111</v>
      </c>
      <c r="B66" s="301">
        <v>6121</v>
      </c>
      <c r="C66" s="302"/>
      <c r="D66" s="596" t="s">
        <v>629</v>
      </c>
      <c r="E66" s="297" t="s">
        <v>639</v>
      </c>
      <c r="F66" s="98" t="s">
        <v>639</v>
      </c>
      <c r="G66" s="311" t="s">
        <v>223</v>
      </c>
      <c r="H66" s="312" t="s">
        <v>223</v>
      </c>
      <c r="I66" s="263">
        <f t="shared" si="9"/>
        <v>3515</v>
      </c>
      <c r="J66" s="622">
        <v>0</v>
      </c>
      <c r="K66" s="623">
        <v>0</v>
      </c>
      <c r="L66" s="375">
        <v>3515</v>
      </c>
      <c r="M66" s="378">
        <v>0</v>
      </c>
      <c r="N66" s="379">
        <v>1476</v>
      </c>
      <c r="O66" s="624">
        <v>1406</v>
      </c>
      <c r="P66" s="623">
        <v>633</v>
      </c>
      <c r="Q66" s="276">
        <v>0</v>
      </c>
      <c r="R66" s="89">
        <v>0</v>
      </c>
      <c r="S66" s="79">
        <v>0</v>
      </c>
      <c r="T66" s="276">
        <v>0</v>
      </c>
      <c r="U66" s="89">
        <v>0</v>
      </c>
      <c r="V66" s="79">
        <v>0</v>
      </c>
      <c r="W66" s="276">
        <v>0</v>
      </c>
      <c r="X66" s="89">
        <v>0</v>
      </c>
      <c r="Y66" s="79">
        <v>0</v>
      </c>
      <c r="Z66" s="86">
        <v>0</v>
      </c>
      <c r="AA66" s="324"/>
    </row>
    <row r="67" spans="1:54" s="300" customFormat="1" ht="30" customHeight="1" x14ac:dyDescent="0.25">
      <c r="A67" s="608">
        <v>3113</v>
      </c>
      <c r="B67" s="301">
        <v>6121</v>
      </c>
      <c r="C67" s="302"/>
      <c r="D67" s="596" t="s">
        <v>630</v>
      </c>
      <c r="E67" s="297" t="s">
        <v>639</v>
      </c>
      <c r="F67" s="98" t="s">
        <v>639</v>
      </c>
      <c r="G67" s="311" t="s">
        <v>223</v>
      </c>
      <c r="H67" s="312" t="s">
        <v>223</v>
      </c>
      <c r="I67" s="263">
        <f t="shared" si="9"/>
        <v>6819</v>
      </c>
      <c r="J67" s="622">
        <v>0</v>
      </c>
      <c r="K67" s="623">
        <v>0</v>
      </c>
      <c r="L67" s="375">
        <v>6819</v>
      </c>
      <c r="M67" s="378">
        <v>0</v>
      </c>
      <c r="N67" s="379">
        <v>2864</v>
      </c>
      <c r="O67" s="624">
        <v>2728</v>
      </c>
      <c r="P67" s="623">
        <v>1227</v>
      </c>
      <c r="Q67" s="276">
        <v>0</v>
      </c>
      <c r="R67" s="89">
        <v>0</v>
      </c>
      <c r="S67" s="79">
        <v>0</v>
      </c>
      <c r="T67" s="276">
        <v>0</v>
      </c>
      <c r="U67" s="89">
        <v>0</v>
      </c>
      <c r="V67" s="79">
        <v>0</v>
      </c>
      <c r="W67" s="276">
        <v>0</v>
      </c>
      <c r="X67" s="89">
        <v>0</v>
      </c>
      <c r="Y67" s="79">
        <v>0</v>
      </c>
      <c r="Z67" s="86">
        <v>0</v>
      </c>
      <c r="AA67" s="324"/>
    </row>
    <row r="68" spans="1:54" s="300" customFormat="1" ht="30" customHeight="1" x14ac:dyDescent="0.25">
      <c r="A68" s="607">
        <v>3113</v>
      </c>
      <c r="B68" s="298">
        <v>6121</v>
      </c>
      <c r="C68" s="302"/>
      <c r="D68" s="596" t="s">
        <v>631</v>
      </c>
      <c r="E68" s="297" t="s">
        <v>639</v>
      </c>
      <c r="F68" s="98" t="s">
        <v>639</v>
      </c>
      <c r="G68" s="311" t="s">
        <v>283</v>
      </c>
      <c r="H68" s="312" t="s">
        <v>275</v>
      </c>
      <c r="I68" s="289">
        <v>25000</v>
      </c>
      <c r="J68" s="622">
        <v>0</v>
      </c>
      <c r="K68" s="623">
        <v>0</v>
      </c>
      <c r="L68" s="375">
        <v>8108</v>
      </c>
      <c r="M68" s="378">
        <v>0</v>
      </c>
      <c r="N68" s="379">
        <v>5676</v>
      </c>
      <c r="O68" s="303">
        <v>0</v>
      </c>
      <c r="P68" s="627">
        <v>2432</v>
      </c>
      <c r="Q68" s="276">
        <v>8500</v>
      </c>
      <c r="R68" s="89">
        <v>0</v>
      </c>
      <c r="S68" s="79">
        <v>0</v>
      </c>
      <c r="T68" s="276">
        <f>I68-L68-Q68</f>
        <v>8392</v>
      </c>
      <c r="U68" s="89">
        <v>0</v>
      </c>
      <c r="V68" s="79">
        <v>0</v>
      </c>
      <c r="W68" s="276">
        <v>0</v>
      </c>
      <c r="X68" s="89">
        <v>0</v>
      </c>
      <c r="Y68" s="79">
        <v>0</v>
      </c>
      <c r="Z68" s="86">
        <v>0</v>
      </c>
      <c r="AA68" s="324"/>
    </row>
    <row r="69" spans="1:54" s="300" customFormat="1" ht="30" customHeight="1" x14ac:dyDescent="0.25">
      <c r="A69" s="609">
        <v>3111</v>
      </c>
      <c r="B69" s="304">
        <v>6121</v>
      </c>
      <c r="C69" s="302"/>
      <c r="D69" s="596" t="s">
        <v>632</v>
      </c>
      <c r="E69" s="297" t="s">
        <v>639</v>
      </c>
      <c r="F69" s="98" t="s">
        <v>639</v>
      </c>
      <c r="G69" s="311" t="s">
        <v>223</v>
      </c>
      <c r="H69" s="312" t="s">
        <v>223</v>
      </c>
      <c r="I69" s="289">
        <f>J69+K69+L69+SUM(Q69:Z69)</f>
        <v>2647</v>
      </c>
      <c r="J69" s="622">
        <v>0</v>
      </c>
      <c r="K69" s="623">
        <v>0</v>
      </c>
      <c r="L69" s="375">
        <v>0</v>
      </c>
      <c r="M69" s="378">
        <v>0</v>
      </c>
      <c r="N69" s="379">
        <v>0</v>
      </c>
      <c r="O69" s="303">
        <v>0</v>
      </c>
      <c r="P69" s="627">
        <v>0</v>
      </c>
      <c r="Q69" s="276">
        <v>2647</v>
      </c>
      <c r="R69" s="89">
        <v>0</v>
      </c>
      <c r="S69" s="79">
        <v>0</v>
      </c>
      <c r="T69" s="276">
        <v>0</v>
      </c>
      <c r="U69" s="89">
        <v>0</v>
      </c>
      <c r="V69" s="79">
        <v>0</v>
      </c>
      <c r="W69" s="276">
        <v>0</v>
      </c>
      <c r="X69" s="89">
        <v>0</v>
      </c>
      <c r="Y69" s="79">
        <v>0</v>
      </c>
      <c r="Z69" s="86">
        <v>0</v>
      </c>
      <c r="AA69" s="324"/>
    </row>
    <row r="70" spans="1:54" s="300" customFormat="1" ht="30" customHeight="1" x14ac:dyDescent="0.25">
      <c r="A70" s="608">
        <v>3111</v>
      </c>
      <c r="B70" s="301">
        <v>6121</v>
      </c>
      <c r="C70" s="307"/>
      <c r="D70" s="596" t="s">
        <v>633</v>
      </c>
      <c r="E70" s="297" t="s">
        <v>639</v>
      </c>
      <c r="F70" s="98" t="s">
        <v>639</v>
      </c>
      <c r="G70" s="309" t="s">
        <v>285</v>
      </c>
      <c r="H70" s="310" t="s">
        <v>285</v>
      </c>
      <c r="I70" s="289">
        <f t="shared" ref="I70:I72" si="10">J70+K70+L70+SUM(Q70:Z70)</f>
        <v>2200</v>
      </c>
      <c r="J70" s="622">
        <v>0</v>
      </c>
      <c r="K70" s="623">
        <v>0</v>
      </c>
      <c r="L70" s="375">
        <v>0</v>
      </c>
      <c r="M70" s="378">
        <v>0</v>
      </c>
      <c r="N70" s="379">
        <v>0</v>
      </c>
      <c r="O70" s="624">
        <v>0</v>
      </c>
      <c r="P70" s="623">
        <v>0</v>
      </c>
      <c r="Q70" s="276">
        <v>2200</v>
      </c>
      <c r="R70" s="89">
        <v>0</v>
      </c>
      <c r="S70" s="79">
        <v>0</v>
      </c>
      <c r="T70" s="276">
        <v>0</v>
      </c>
      <c r="U70" s="89">
        <v>0</v>
      </c>
      <c r="V70" s="79">
        <v>0</v>
      </c>
      <c r="W70" s="276">
        <v>0</v>
      </c>
      <c r="X70" s="89">
        <v>0</v>
      </c>
      <c r="Y70" s="79">
        <v>0</v>
      </c>
      <c r="Z70" s="86">
        <v>0</v>
      </c>
      <c r="AA70" s="324"/>
    </row>
    <row r="71" spans="1:54" s="305" customFormat="1" ht="46.15" customHeight="1" x14ac:dyDescent="0.25">
      <c r="A71" s="607">
        <v>3111</v>
      </c>
      <c r="B71" s="298">
        <v>6121</v>
      </c>
      <c r="C71" s="299"/>
      <c r="D71" s="596" t="s">
        <v>634</v>
      </c>
      <c r="E71" s="297" t="s">
        <v>639</v>
      </c>
      <c r="F71" s="98" t="s">
        <v>639</v>
      </c>
      <c r="G71" s="309" t="s">
        <v>285</v>
      </c>
      <c r="H71" s="310" t="s">
        <v>285</v>
      </c>
      <c r="I71" s="289">
        <f t="shared" si="10"/>
        <v>2611</v>
      </c>
      <c r="J71" s="622">
        <v>0</v>
      </c>
      <c r="K71" s="623">
        <v>0</v>
      </c>
      <c r="L71" s="375">
        <v>1056</v>
      </c>
      <c r="M71" s="378">
        <v>0</v>
      </c>
      <c r="N71" s="379">
        <v>1056</v>
      </c>
      <c r="O71" s="624">
        <v>0</v>
      </c>
      <c r="P71" s="628">
        <v>0</v>
      </c>
      <c r="Q71" s="276">
        <v>811</v>
      </c>
      <c r="R71" s="89">
        <v>0</v>
      </c>
      <c r="S71" s="79">
        <v>0</v>
      </c>
      <c r="T71" s="276">
        <v>744</v>
      </c>
      <c r="U71" s="89">
        <v>0</v>
      </c>
      <c r="V71" s="79">
        <v>0</v>
      </c>
      <c r="W71" s="276">
        <v>0</v>
      </c>
      <c r="X71" s="89">
        <v>0</v>
      </c>
      <c r="Y71" s="79">
        <v>0</v>
      </c>
      <c r="Z71" s="86">
        <v>0</v>
      </c>
      <c r="AA71" s="325"/>
      <c r="AB71" s="300"/>
      <c r="AC71" s="300"/>
      <c r="AD71" s="300"/>
      <c r="AE71" s="300"/>
      <c r="AF71" s="300"/>
      <c r="AG71" s="300"/>
      <c r="AH71" s="300"/>
      <c r="AI71" s="300"/>
      <c r="AJ71" s="300"/>
      <c r="AK71" s="300"/>
      <c r="AL71" s="300"/>
      <c r="AM71" s="300"/>
      <c r="AN71" s="300"/>
      <c r="AO71" s="300"/>
      <c r="AP71" s="300"/>
      <c r="AQ71" s="300"/>
      <c r="AR71" s="300"/>
      <c r="AS71" s="300"/>
      <c r="AT71" s="300"/>
      <c r="AU71" s="300"/>
      <c r="AV71" s="300"/>
      <c r="AW71" s="300"/>
      <c r="AX71" s="300"/>
      <c r="AY71" s="300"/>
      <c r="AZ71" s="300"/>
      <c r="BA71" s="300"/>
      <c r="BB71" s="300"/>
    </row>
    <row r="72" spans="1:54" s="315" customFormat="1" ht="46.9" customHeight="1" x14ac:dyDescent="0.25">
      <c r="A72" s="610">
        <v>3111</v>
      </c>
      <c r="B72" s="611">
        <v>6121</v>
      </c>
      <c r="C72" s="612"/>
      <c r="D72" s="596" t="s">
        <v>635</v>
      </c>
      <c r="E72" s="297" t="s">
        <v>639</v>
      </c>
      <c r="F72" s="98" t="s">
        <v>639</v>
      </c>
      <c r="G72" s="309" t="s">
        <v>283</v>
      </c>
      <c r="H72" s="310" t="s">
        <v>223</v>
      </c>
      <c r="I72" s="289">
        <f t="shared" si="10"/>
        <v>25000</v>
      </c>
      <c r="J72" s="622">
        <v>0</v>
      </c>
      <c r="K72" s="623">
        <v>0</v>
      </c>
      <c r="L72" s="375">
        <v>15000</v>
      </c>
      <c r="M72" s="378">
        <v>0</v>
      </c>
      <c r="N72" s="379">
        <v>15000</v>
      </c>
      <c r="O72" s="624">
        <v>0</v>
      </c>
      <c r="P72" s="628">
        <v>0</v>
      </c>
      <c r="Q72" s="276">
        <v>10000</v>
      </c>
      <c r="R72" s="89">
        <v>0</v>
      </c>
      <c r="S72" s="79">
        <v>0</v>
      </c>
      <c r="T72" s="276">
        <v>0</v>
      </c>
      <c r="U72" s="89">
        <v>0</v>
      </c>
      <c r="V72" s="79">
        <v>0</v>
      </c>
      <c r="W72" s="276">
        <v>0</v>
      </c>
      <c r="X72" s="89">
        <v>0</v>
      </c>
      <c r="Y72" s="79">
        <v>0</v>
      </c>
      <c r="Z72" s="86">
        <v>0</v>
      </c>
      <c r="AA72" s="319"/>
      <c r="AB72" s="314"/>
      <c r="AC72" s="314"/>
      <c r="AD72" s="314"/>
      <c r="AE72" s="314"/>
      <c r="AF72" s="314"/>
      <c r="AG72" s="314"/>
      <c r="AH72" s="314"/>
      <c r="AI72" s="314"/>
      <c r="AJ72" s="314"/>
      <c r="AK72" s="314"/>
      <c r="AL72" s="314"/>
      <c r="AM72" s="314"/>
      <c r="AN72" s="314"/>
      <c r="AO72" s="314"/>
      <c r="AP72" s="314"/>
      <c r="AQ72" s="314"/>
      <c r="AR72" s="314"/>
      <c r="AS72" s="314"/>
      <c r="AT72" s="314"/>
      <c r="AU72" s="314"/>
      <c r="AV72" s="314"/>
      <c r="AW72" s="314"/>
      <c r="AX72" s="314"/>
      <c r="AY72" s="314"/>
      <c r="AZ72" s="314"/>
      <c r="BA72" s="314"/>
      <c r="BB72" s="314"/>
    </row>
    <row r="73" spans="1:54" s="39" customFormat="1" ht="30.6" customHeight="1" x14ac:dyDescent="0.25">
      <c r="A73" s="613">
        <v>3392</v>
      </c>
      <c r="B73" s="108">
        <v>6121</v>
      </c>
      <c r="C73" s="323"/>
      <c r="D73" s="598" t="s">
        <v>636</v>
      </c>
      <c r="E73" s="297" t="s">
        <v>639</v>
      </c>
      <c r="F73" s="98" t="s">
        <v>639</v>
      </c>
      <c r="G73" s="316" t="s">
        <v>223</v>
      </c>
      <c r="H73" s="317" t="s">
        <v>275</v>
      </c>
      <c r="I73" s="313">
        <f>J73+K73+L73+SUM(Q73:Z73)</f>
        <v>25000</v>
      </c>
      <c r="J73" s="214">
        <v>0</v>
      </c>
      <c r="K73" s="177">
        <v>0</v>
      </c>
      <c r="L73" s="518">
        <f>SUM(M73:P73)</f>
        <v>25000</v>
      </c>
      <c r="M73" s="397">
        <v>0</v>
      </c>
      <c r="N73" s="382">
        <v>25000</v>
      </c>
      <c r="O73" s="82">
        <v>0</v>
      </c>
      <c r="P73" s="100">
        <v>0</v>
      </c>
      <c r="Q73" s="591">
        <v>0</v>
      </c>
      <c r="R73" s="82">
        <v>0</v>
      </c>
      <c r="S73" s="177">
        <v>0</v>
      </c>
      <c r="T73" s="270">
        <v>0</v>
      </c>
      <c r="U73" s="82">
        <v>0</v>
      </c>
      <c r="V73" s="177">
        <v>0</v>
      </c>
      <c r="W73" s="591">
        <v>0</v>
      </c>
      <c r="X73" s="82">
        <v>0</v>
      </c>
      <c r="Y73" s="100">
        <v>0</v>
      </c>
      <c r="Z73" s="91">
        <v>0</v>
      </c>
      <c r="AA73" s="144"/>
    </row>
    <row r="74" spans="1:54" s="39" customFormat="1" ht="32.450000000000003" customHeight="1" thickBot="1" x14ac:dyDescent="0.3">
      <c r="A74" s="614">
        <v>4351</v>
      </c>
      <c r="B74" s="106">
        <v>6121</v>
      </c>
      <c r="C74" s="322"/>
      <c r="D74" s="596" t="s">
        <v>645</v>
      </c>
      <c r="E74" s="297" t="s">
        <v>639</v>
      </c>
      <c r="F74" s="98" t="s">
        <v>639</v>
      </c>
      <c r="G74" s="309" t="s">
        <v>283</v>
      </c>
      <c r="H74" s="318" t="s">
        <v>275</v>
      </c>
      <c r="I74" s="313">
        <f t="shared" ref="I74" si="11">J74+K74+L74+SUM(Q74:Z74)</f>
        <v>55000</v>
      </c>
      <c r="J74" s="214">
        <v>0</v>
      </c>
      <c r="K74" s="177">
        <v>0</v>
      </c>
      <c r="L74" s="518">
        <f t="shared" ref="L74" si="12">SUM(M74:P74)</f>
        <v>45000</v>
      </c>
      <c r="M74" s="397">
        <v>0</v>
      </c>
      <c r="N74" s="382">
        <v>6875</v>
      </c>
      <c r="O74" s="82">
        <v>31250</v>
      </c>
      <c r="P74" s="100">
        <v>6875</v>
      </c>
      <c r="Q74" s="591">
        <v>0</v>
      </c>
      <c r="R74" s="82">
        <v>10000</v>
      </c>
      <c r="S74" s="177">
        <v>0</v>
      </c>
      <c r="T74" s="270">
        <v>0</v>
      </c>
      <c r="U74" s="82">
        <v>0</v>
      </c>
      <c r="V74" s="177">
        <v>0</v>
      </c>
      <c r="W74" s="591">
        <v>0</v>
      </c>
      <c r="X74" s="82">
        <v>0</v>
      </c>
      <c r="Y74" s="100">
        <v>0</v>
      </c>
      <c r="Z74" s="91">
        <v>0</v>
      </c>
      <c r="AA74" s="144"/>
      <c r="AB74" s="144"/>
      <c r="AC74" s="144"/>
      <c r="AD74" s="144"/>
      <c r="AE74" s="144"/>
      <c r="AF74" s="144"/>
      <c r="AG74" s="144"/>
      <c r="AH74" s="144"/>
      <c r="AI74" s="144"/>
    </row>
    <row r="75" spans="1:54" s="30" customFormat="1" ht="23.1" customHeight="1" thickBot="1" x14ac:dyDescent="0.3">
      <c r="A75" s="42"/>
      <c r="B75" s="43"/>
      <c r="C75" s="52"/>
      <c r="D75" s="740" t="s">
        <v>1</v>
      </c>
      <c r="E75" s="741"/>
      <c r="F75" s="741"/>
      <c r="G75" s="741"/>
      <c r="H75" s="742"/>
      <c r="I75" s="72">
        <f t="shared" ref="I75:Z75" si="13">SUM(I46:I74)+I34</f>
        <v>446622</v>
      </c>
      <c r="J75" s="73">
        <f t="shared" si="13"/>
        <v>0</v>
      </c>
      <c r="K75" s="74">
        <f t="shared" si="13"/>
        <v>0</v>
      </c>
      <c r="L75" s="405">
        <f t="shared" si="13"/>
        <v>238863</v>
      </c>
      <c r="M75" s="561">
        <f t="shared" si="13"/>
        <v>0</v>
      </c>
      <c r="N75" s="389">
        <f t="shared" si="13"/>
        <v>181921</v>
      </c>
      <c r="O75" s="75">
        <f t="shared" si="13"/>
        <v>39020</v>
      </c>
      <c r="P75" s="75">
        <f t="shared" si="13"/>
        <v>17922</v>
      </c>
      <c r="Q75" s="195">
        <f t="shared" si="13"/>
        <v>105998</v>
      </c>
      <c r="R75" s="75">
        <f t="shared" si="13"/>
        <v>10000</v>
      </c>
      <c r="S75" s="74">
        <f t="shared" si="13"/>
        <v>0</v>
      </c>
      <c r="T75" s="195">
        <f t="shared" si="13"/>
        <v>44736</v>
      </c>
      <c r="U75" s="75">
        <f t="shared" si="13"/>
        <v>0</v>
      </c>
      <c r="V75" s="74">
        <f t="shared" si="13"/>
        <v>0</v>
      </c>
      <c r="W75" s="195">
        <f t="shared" si="13"/>
        <v>47025</v>
      </c>
      <c r="X75" s="75">
        <f t="shared" si="13"/>
        <v>0</v>
      </c>
      <c r="Y75" s="75">
        <f t="shared" si="13"/>
        <v>0</v>
      </c>
      <c r="Z75" s="77">
        <f t="shared" si="13"/>
        <v>0</v>
      </c>
      <c r="AA75" s="92"/>
      <c r="AB75" s="92"/>
      <c r="AC75" s="92"/>
      <c r="AD75" s="92"/>
      <c r="AE75" s="92"/>
      <c r="AF75" s="92"/>
      <c r="AG75" s="92"/>
      <c r="AH75" s="92"/>
      <c r="AI75" s="92"/>
      <c r="AJ75" s="92"/>
      <c r="AK75" s="92"/>
    </row>
    <row r="76" spans="1:54" s="30" customFormat="1" ht="7.5" customHeight="1" x14ac:dyDescent="0.25">
      <c r="A76" s="47"/>
      <c r="B76" s="47"/>
      <c r="C76" s="47"/>
      <c r="D76" s="53"/>
      <c r="E76" s="53"/>
      <c r="F76" s="53"/>
      <c r="G76" s="53"/>
      <c r="H76" s="53"/>
      <c r="I76" s="61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62"/>
      <c r="X76" s="62"/>
      <c r="Y76" s="62"/>
      <c r="Z76" s="62"/>
    </row>
    <row r="77" spans="1:54" s="30" customFormat="1" ht="7.5" customHeight="1" x14ac:dyDescent="0.25">
      <c r="A77" s="47"/>
      <c r="B77" s="47"/>
      <c r="C77" s="47"/>
      <c r="D77" s="188"/>
      <c r="E77" s="188"/>
      <c r="F77" s="188"/>
      <c r="G77" s="188"/>
      <c r="H77" s="188"/>
      <c r="I77" s="189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</row>
    <row r="78" spans="1:54" s="30" customFormat="1" ht="7.5" customHeight="1" x14ac:dyDescent="0.25">
      <c r="A78" s="47"/>
      <c r="B78" s="47"/>
      <c r="C78" s="47"/>
      <c r="D78" s="188"/>
      <c r="E78" s="188"/>
      <c r="F78" s="188"/>
      <c r="G78" s="188"/>
      <c r="H78" s="188"/>
      <c r="I78" s="189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</row>
    <row r="79" spans="1:54" s="30" customFormat="1" ht="21" customHeight="1" x14ac:dyDescent="0.25">
      <c r="A79" s="47"/>
      <c r="B79" s="47"/>
      <c r="C79" s="47"/>
      <c r="D79" s="188"/>
      <c r="E79" s="188"/>
      <c r="F79" s="188"/>
      <c r="G79" s="188"/>
      <c r="H79" s="188"/>
      <c r="I79" s="189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</row>
    <row r="80" spans="1:54" ht="15.75" customHeight="1" x14ac:dyDescent="0.25">
      <c r="Z80" s="65" t="s">
        <v>112</v>
      </c>
    </row>
    <row r="81" spans="1:35" ht="24.75" customHeight="1" x14ac:dyDescent="0.25">
      <c r="A81" s="5"/>
      <c r="D81" s="63" t="s">
        <v>44</v>
      </c>
      <c r="E81" s="64" t="s">
        <v>49</v>
      </c>
      <c r="F81" s="65"/>
      <c r="G81" s="65"/>
      <c r="H81" s="65"/>
      <c r="I81" s="65"/>
      <c r="J81" s="65"/>
      <c r="K81" s="65"/>
      <c r="L81" s="65"/>
      <c r="M81" s="14"/>
      <c r="N81" s="14"/>
      <c r="O81" s="14"/>
      <c r="P81" s="1"/>
      <c r="Z81" s="4" t="s">
        <v>26</v>
      </c>
    </row>
    <row r="82" spans="1:35" ht="15" customHeight="1" thickBot="1" x14ac:dyDescent="0.25">
      <c r="A82" s="692" t="s">
        <v>118</v>
      </c>
      <c r="B82" s="693"/>
      <c r="C82" s="694"/>
      <c r="I82" s="6" t="s">
        <v>2</v>
      </c>
      <c r="J82" s="6" t="s">
        <v>3</v>
      </c>
      <c r="K82" s="6" t="s">
        <v>4</v>
      </c>
      <c r="L82" s="6" t="s">
        <v>5</v>
      </c>
      <c r="M82" s="6" t="s">
        <v>6</v>
      </c>
      <c r="N82" s="6" t="s">
        <v>7</v>
      </c>
      <c r="O82" s="7" t="s">
        <v>208</v>
      </c>
      <c r="P82" s="7" t="s">
        <v>8</v>
      </c>
      <c r="Q82" s="7" t="s">
        <v>9</v>
      </c>
      <c r="R82" s="7" t="s">
        <v>10</v>
      </c>
      <c r="S82" s="7" t="s">
        <v>209</v>
      </c>
      <c r="T82" s="7" t="s">
        <v>11</v>
      </c>
      <c r="U82" s="7" t="s">
        <v>14</v>
      </c>
      <c r="V82" s="7" t="s">
        <v>19</v>
      </c>
      <c r="W82" s="7" t="s">
        <v>210</v>
      </c>
      <c r="X82" s="6" t="s">
        <v>30</v>
      </c>
      <c r="Y82" s="6" t="s">
        <v>31</v>
      </c>
      <c r="Z82" s="6" t="s">
        <v>32</v>
      </c>
    </row>
    <row r="83" spans="1:35" ht="15.75" customHeight="1" thickBot="1" x14ac:dyDescent="0.25">
      <c r="A83" s="695"/>
      <c r="B83" s="696"/>
      <c r="C83" s="697"/>
      <c r="D83" s="711" t="s">
        <v>0</v>
      </c>
      <c r="E83" s="729" t="s">
        <v>34</v>
      </c>
      <c r="F83" s="732" t="s">
        <v>35</v>
      </c>
      <c r="G83" s="735" t="s">
        <v>36</v>
      </c>
      <c r="H83" s="736"/>
      <c r="I83" s="708" t="s">
        <v>27</v>
      </c>
      <c r="J83" s="27" t="s">
        <v>33</v>
      </c>
      <c r="K83" s="27" t="s">
        <v>13</v>
      </c>
      <c r="L83" s="390" t="s">
        <v>12</v>
      </c>
      <c r="M83" s="716" t="s">
        <v>128</v>
      </c>
      <c r="N83" s="717"/>
      <c r="O83" s="717"/>
      <c r="P83" s="718"/>
      <c r="Q83" s="678" t="s">
        <v>136</v>
      </c>
      <c r="R83" s="679"/>
      <c r="S83" s="679"/>
      <c r="T83" s="679"/>
      <c r="U83" s="679"/>
      <c r="V83" s="679"/>
      <c r="W83" s="679"/>
      <c r="X83" s="679"/>
      <c r="Y83" s="679"/>
      <c r="Z83" s="668" t="s">
        <v>135</v>
      </c>
    </row>
    <row r="84" spans="1:35" ht="15.75" customHeight="1" x14ac:dyDescent="0.2">
      <c r="A84" s="698" t="s">
        <v>39</v>
      </c>
      <c r="B84" s="700" t="s">
        <v>40</v>
      </c>
      <c r="C84" s="702" t="s">
        <v>41</v>
      </c>
      <c r="D84" s="712"/>
      <c r="E84" s="730"/>
      <c r="F84" s="733"/>
      <c r="G84" s="737" t="s">
        <v>37</v>
      </c>
      <c r="H84" s="714" t="s">
        <v>38</v>
      </c>
      <c r="I84" s="709"/>
      <c r="J84" s="704" t="s">
        <v>132</v>
      </c>
      <c r="K84" s="704" t="s">
        <v>133</v>
      </c>
      <c r="L84" s="727" t="s">
        <v>134</v>
      </c>
      <c r="M84" s="719" t="s">
        <v>129</v>
      </c>
      <c r="N84" s="721" t="s">
        <v>43</v>
      </c>
      <c r="O84" s="683" t="s">
        <v>21</v>
      </c>
      <c r="P84" s="685" t="s">
        <v>22</v>
      </c>
      <c r="Q84" s="675" t="s">
        <v>117</v>
      </c>
      <c r="R84" s="676"/>
      <c r="S84" s="680"/>
      <c r="T84" s="675" t="s">
        <v>121</v>
      </c>
      <c r="U84" s="676"/>
      <c r="V84" s="677"/>
      <c r="W84" s="676" t="s">
        <v>130</v>
      </c>
      <c r="X84" s="676"/>
      <c r="Y84" s="726"/>
      <c r="Z84" s="706"/>
    </row>
    <row r="85" spans="1:35" ht="39" customHeight="1" thickBot="1" x14ac:dyDescent="0.25">
      <c r="A85" s="699"/>
      <c r="B85" s="701"/>
      <c r="C85" s="703"/>
      <c r="D85" s="713"/>
      <c r="E85" s="730"/>
      <c r="F85" s="733"/>
      <c r="G85" s="744"/>
      <c r="H85" s="743"/>
      <c r="I85" s="710"/>
      <c r="J85" s="705"/>
      <c r="K85" s="705"/>
      <c r="L85" s="728"/>
      <c r="M85" s="720"/>
      <c r="N85" s="722"/>
      <c r="O85" s="684"/>
      <c r="P85" s="686"/>
      <c r="Q85" s="194" t="s">
        <v>20</v>
      </c>
      <c r="R85" s="26" t="s">
        <v>28</v>
      </c>
      <c r="S85" s="15" t="s">
        <v>29</v>
      </c>
      <c r="T85" s="197" t="s">
        <v>20</v>
      </c>
      <c r="U85" s="26" t="s">
        <v>28</v>
      </c>
      <c r="V85" s="15" t="s">
        <v>29</v>
      </c>
      <c r="W85" s="197" t="s">
        <v>20</v>
      </c>
      <c r="X85" s="26" t="s">
        <v>28</v>
      </c>
      <c r="Y85" s="15" t="s">
        <v>29</v>
      </c>
      <c r="Z85" s="707"/>
    </row>
    <row r="86" spans="1:35" s="39" customFormat="1" ht="32.450000000000003" customHeight="1" x14ac:dyDescent="0.25">
      <c r="A86" s="614">
        <v>5512</v>
      </c>
      <c r="B86" s="106">
        <v>6121</v>
      </c>
      <c r="C86" s="322"/>
      <c r="D86" s="596" t="s">
        <v>646</v>
      </c>
      <c r="E86" s="639" t="s">
        <v>639</v>
      </c>
      <c r="F86" s="266" t="s">
        <v>639</v>
      </c>
      <c r="G86" s="309" t="s">
        <v>283</v>
      </c>
      <c r="H86" s="318" t="s">
        <v>275</v>
      </c>
      <c r="I86" s="313">
        <f t="shared" ref="I86" si="14">J86+K86+L86+SUM(Q86:Z86)</f>
        <v>21190</v>
      </c>
      <c r="J86" s="214">
        <v>0</v>
      </c>
      <c r="K86" s="177">
        <v>0</v>
      </c>
      <c r="L86" s="518">
        <f t="shared" ref="L86" si="15">SUM(M86:P86)</f>
        <v>0</v>
      </c>
      <c r="M86" s="397">
        <v>0</v>
      </c>
      <c r="N86" s="382">
        <v>0</v>
      </c>
      <c r="O86" s="82">
        <v>0</v>
      </c>
      <c r="P86" s="100">
        <v>0</v>
      </c>
      <c r="Q86" s="591">
        <v>9560</v>
      </c>
      <c r="R86" s="82">
        <v>7500</v>
      </c>
      <c r="S86" s="177">
        <v>4130</v>
      </c>
      <c r="T86" s="270">
        <v>0</v>
      </c>
      <c r="U86" s="82">
        <v>0</v>
      </c>
      <c r="V86" s="177">
        <v>0</v>
      </c>
      <c r="W86" s="591">
        <v>0</v>
      </c>
      <c r="X86" s="82">
        <v>0</v>
      </c>
      <c r="Y86" s="100">
        <v>0</v>
      </c>
      <c r="Z86" s="91">
        <v>0</v>
      </c>
      <c r="AA86" s="144"/>
      <c r="AB86" s="144"/>
      <c r="AC86" s="144"/>
      <c r="AD86" s="144"/>
      <c r="AE86" s="144"/>
      <c r="AF86" s="144"/>
      <c r="AG86" s="144"/>
      <c r="AH86" s="144"/>
      <c r="AI86" s="144"/>
    </row>
    <row r="87" spans="1:35" ht="21" customHeight="1" x14ac:dyDescent="0.25">
      <c r="A87" s="614">
        <v>3745</v>
      </c>
      <c r="B87" s="106">
        <v>6121</v>
      </c>
      <c r="C87" s="322"/>
      <c r="D87" s="634" t="s">
        <v>637</v>
      </c>
      <c r="E87" s="297" t="s">
        <v>639</v>
      </c>
      <c r="F87" s="98" t="s">
        <v>639</v>
      </c>
      <c r="G87" s="309">
        <v>2008</v>
      </c>
      <c r="H87" s="318" t="s">
        <v>596</v>
      </c>
      <c r="I87" s="320">
        <v>96540</v>
      </c>
      <c r="J87" s="142">
        <f>15825+11285+10835</f>
        <v>37945</v>
      </c>
      <c r="K87" s="112">
        <v>0</v>
      </c>
      <c r="L87" s="518">
        <f t="shared" ref="L87:L95" si="16">SUM(M87:P87)</f>
        <v>12000</v>
      </c>
      <c r="M87" s="378">
        <v>0</v>
      </c>
      <c r="N87" s="379">
        <v>5600</v>
      </c>
      <c r="O87" s="89">
        <v>4000</v>
      </c>
      <c r="P87" s="79">
        <v>2400</v>
      </c>
      <c r="Q87" s="591">
        <v>5600</v>
      </c>
      <c r="R87" s="89">
        <v>4000</v>
      </c>
      <c r="S87" s="79">
        <v>2400</v>
      </c>
      <c r="T87" s="591">
        <v>5600</v>
      </c>
      <c r="U87" s="89">
        <v>4000</v>
      </c>
      <c r="V87" s="79">
        <v>2400</v>
      </c>
      <c r="W87" s="591">
        <v>5600</v>
      </c>
      <c r="X87" s="89">
        <v>4000</v>
      </c>
      <c r="Y87" s="79">
        <v>2400</v>
      </c>
      <c r="Z87" s="86">
        <f>I87-J87-L87-L87-L87-L87</f>
        <v>10595</v>
      </c>
      <c r="AA87" s="617"/>
      <c r="AB87" s="393"/>
    </row>
    <row r="88" spans="1:35" ht="47.25" customHeight="1" x14ac:dyDescent="0.25">
      <c r="A88" s="614">
        <v>6171</v>
      </c>
      <c r="B88" s="106">
        <v>6121</v>
      </c>
      <c r="C88" s="322"/>
      <c r="D88" s="634" t="s">
        <v>638</v>
      </c>
      <c r="E88" s="297" t="s">
        <v>639</v>
      </c>
      <c r="F88" s="98" t="s">
        <v>639</v>
      </c>
      <c r="G88" s="309" t="s">
        <v>223</v>
      </c>
      <c r="H88" s="318" t="s">
        <v>223</v>
      </c>
      <c r="I88" s="313">
        <f>J88+K88+L88+SUM(Q88:Z88)</f>
        <v>4583</v>
      </c>
      <c r="J88" s="142">
        <v>0</v>
      </c>
      <c r="K88" s="112">
        <v>0</v>
      </c>
      <c r="L88" s="518">
        <f t="shared" si="16"/>
        <v>4583</v>
      </c>
      <c r="M88" s="397">
        <v>0</v>
      </c>
      <c r="N88" s="382">
        <v>4583</v>
      </c>
      <c r="O88" s="82">
        <v>0</v>
      </c>
      <c r="P88" s="100">
        <v>0</v>
      </c>
      <c r="Q88" s="591">
        <v>0</v>
      </c>
      <c r="R88" s="82">
        <v>0</v>
      </c>
      <c r="S88" s="177">
        <v>0</v>
      </c>
      <c r="T88" s="270">
        <v>0</v>
      </c>
      <c r="U88" s="82">
        <v>0</v>
      </c>
      <c r="V88" s="177">
        <v>0</v>
      </c>
      <c r="W88" s="591">
        <v>0</v>
      </c>
      <c r="X88" s="82">
        <v>0</v>
      </c>
      <c r="Y88" s="100">
        <v>0</v>
      </c>
      <c r="Z88" s="91">
        <v>0</v>
      </c>
      <c r="AA88" s="92"/>
    </row>
    <row r="89" spans="1:35" ht="20.45" customHeight="1" x14ac:dyDescent="0.25">
      <c r="A89" s="614">
        <v>3639</v>
      </c>
      <c r="B89" s="106">
        <v>6121</v>
      </c>
      <c r="C89" s="322"/>
      <c r="D89" s="589" t="s">
        <v>640</v>
      </c>
      <c r="E89" s="297" t="s">
        <v>639</v>
      </c>
      <c r="F89" s="98" t="s">
        <v>639</v>
      </c>
      <c r="G89" s="98" t="s">
        <v>275</v>
      </c>
      <c r="H89" s="99" t="s">
        <v>275</v>
      </c>
      <c r="I89" s="313">
        <f t="shared" ref="I89:I90" si="17">J89+K89+L89+SUM(Q89:Z89)</f>
        <v>3000</v>
      </c>
      <c r="J89" s="142">
        <v>0</v>
      </c>
      <c r="K89" s="112">
        <v>0</v>
      </c>
      <c r="L89" s="518">
        <f t="shared" si="16"/>
        <v>0</v>
      </c>
      <c r="M89" s="397">
        <v>0</v>
      </c>
      <c r="N89" s="382" t="s">
        <v>621</v>
      </c>
      <c r="O89" s="82">
        <v>0</v>
      </c>
      <c r="P89" s="100">
        <v>0</v>
      </c>
      <c r="Q89" s="591">
        <v>3000</v>
      </c>
      <c r="R89" s="82">
        <v>0</v>
      </c>
      <c r="S89" s="177">
        <v>0</v>
      </c>
      <c r="T89" s="270">
        <v>0</v>
      </c>
      <c r="U89" s="82">
        <v>0</v>
      </c>
      <c r="V89" s="177">
        <v>0</v>
      </c>
      <c r="W89" s="591">
        <v>0</v>
      </c>
      <c r="X89" s="82">
        <v>0</v>
      </c>
      <c r="Y89" s="100">
        <v>0</v>
      </c>
      <c r="Z89" s="91">
        <v>0</v>
      </c>
      <c r="AA89" s="92"/>
    </row>
    <row r="90" spans="1:35" ht="30" customHeight="1" x14ac:dyDescent="0.25">
      <c r="A90" s="614">
        <v>2219</v>
      </c>
      <c r="B90" s="106">
        <v>6121</v>
      </c>
      <c r="C90" s="322"/>
      <c r="D90" s="634" t="s">
        <v>641</v>
      </c>
      <c r="E90" s="297" t="s">
        <v>639</v>
      </c>
      <c r="F90" s="98" t="s">
        <v>639</v>
      </c>
      <c r="G90" s="316" t="s">
        <v>223</v>
      </c>
      <c r="H90" s="317" t="s">
        <v>223</v>
      </c>
      <c r="I90" s="313">
        <f t="shared" si="17"/>
        <v>2000</v>
      </c>
      <c r="J90" s="142">
        <v>0</v>
      </c>
      <c r="K90" s="112">
        <v>0</v>
      </c>
      <c r="L90" s="518">
        <f t="shared" ref="L90" si="18">SUM(M90:P90)</f>
        <v>2000</v>
      </c>
      <c r="M90" s="397">
        <v>0</v>
      </c>
      <c r="N90" s="382">
        <v>2000</v>
      </c>
      <c r="O90" s="82">
        <v>0</v>
      </c>
      <c r="P90" s="100">
        <v>0</v>
      </c>
      <c r="Q90" s="591">
        <v>0</v>
      </c>
      <c r="R90" s="82">
        <v>0</v>
      </c>
      <c r="S90" s="177">
        <v>0</v>
      </c>
      <c r="T90" s="270">
        <v>0</v>
      </c>
      <c r="U90" s="82">
        <v>0</v>
      </c>
      <c r="V90" s="177">
        <v>0</v>
      </c>
      <c r="W90" s="591">
        <v>0</v>
      </c>
      <c r="X90" s="82">
        <v>0</v>
      </c>
      <c r="Y90" s="100">
        <v>0</v>
      </c>
      <c r="Z90" s="91">
        <v>0</v>
      </c>
      <c r="AA90" s="92"/>
      <c r="AB90" s="92"/>
      <c r="AC90" s="92"/>
      <c r="AD90" s="92"/>
      <c r="AE90" s="92"/>
      <c r="AF90" s="92"/>
      <c r="AG90" s="92"/>
      <c r="AH90" s="92"/>
      <c r="AI90" s="92"/>
    </row>
    <row r="91" spans="1:35" ht="24" customHeight="1" x14ac:dyDescent="0.25">
      <c r="A91" s="614">
        <v>3632</v>
      </c>
      <c r="B91" s="106">
        <v>6121</v>
      </c>
      <c r="C91" s="322"/>
      <c r="D91" s="642" t="s">
        <v>642</v>
      </c>
      <c r="E91" s="297" t="s">
        <v>639</v>
      </c>
      <c r="F91" s="98" t="s">
        <v>639</v>
      </c>
      <c r="G91" s="98" t="s">
        <v>275</v>
      </c>
      <c r="H91" s="99" t="s">
        <v>275</v>
      </c>
      <c r="I91" s="313">
        <f t="shared" ref="I91:I96" si="19">J91+K91+L91+SUM(Q91:Z91)</f>
        <v>10000</v>
      </c>
      <c r="J91" s="142">
        <v>0</v>
      </c>
      <c r="K91" s="112">
        <v>0</v>
      </c>
      <c r="L91" s="518">
        <f t="shared" si="16"/>
        <v>5000</v>
      </c>
      <c r="M91" s="397">
        <v>0</v>
      </c>
      <c r="N91" s="382">
        <v>5000</v>
      </c>
      <c r="O91" s="82">
        <v>0</v>
      </c>
      <c r="P91" s="100">
        <v>0</v>
      </c>
      <c r="Q91" s="591">
        <v>5000</v>
      </c>
      <c r="R91" s="82">
        <v>0</v>
      </c>
      <c r="S91" s="177">
        <v>0</v>
      </c>
      <c r="T91" s="270">
        <v>0</v>
      </c>
      <c r="U91" s="82">
        <v>0</v>
      </c>
      <c r="V91" s="177">
        <v>0</v>
      </c>
      <c r="W91" s="591">
        <v>0</v>
      </c>
      <c r="X91" s="82">
        <v>0</v>
      </c>
      <c r="Y91" s="100">
        <v>0</v>
      </c>
      <c r="Z91" s="91">
        <v>0</v>
      </c>
      <c r="AA91" s="92"/>
      <c r="AB91" s="92"/>
      <c r="AC91" s="92"/>
      <c r="AD91" s="92"/>
      <c r="AE91" s="92"/>
      <c r="AF91" s="92"/>
      <c r="AG91" s="92"/>
      <c r="AH91" s="92"/>
      <c r="AI91" s="92"/>
    </row>
    <row r="92" spans="1:35" ht="32.450000000000003" customHeight="1" x14ac:dyDescent="0.25">
      <c r="A92" s="614">
        <v>3639</v>
      </c>
      <c r="B92" s="106">
        <v>6121</v>
      </c>
      <c r="C92" s="322"/>
      <c r="D92" s="643" t="s">
        <v>643</v>
      </c>
      <c r="E92" s="297" t="s">
        <v>639</v>
      </c>
      <c r="F92" s="98" t="s">
        <v>639</v>
      </c>
      <c r="G92" s="98" t="s">
        <v>285</v>
      </c>
      <c r="H92" s="99" t="s">
        <v>285</v>
      </c>
      <c r="I92" s="313">
        <f t="shared" si="19"/>
        <v>3777</v>
      </c>
      <c r="J92" s="142">
        <v>0</v>
      </c>
      <c r="K92" s="112">
        <v>0</v>
      </c>
      <c r="L92" s="518">
        <f t="shared" si="16"/>
        <v>0</v>
      </c>
      <c r="M92" s="378">
        <v>0</v>
      </c>
      <c r="N92" s="379">
        <v>0</v>
      </c>
      <c r="O92" s="89">
        <v>0</v>
      </c>
      <c r="P92" s="79">
        <v>0</v>
      </c>
      <c r="Q92" s="276">
        <v>0</v>
      </c>
      <c r="R92" s="89">
        <v>0</v>
      </c>
      <c r="S92" s="112">
        <v>0</v>
      </c>
      <c r="T92" s="276">
        <v>3777</v>
      </c>
      <c r="U92" s="89">
        <v>0</v>
      </c>
      <c r="V92" s="112">
        <v>0</v>
      </c>
      <c r="W92" s="591">
        <v>0</v>
      </c>
      <c r="X92" s="82">
        <v>0</v>
      </c>
      <c r="Y92" s="100">
        <v>0</v>
      </c>
      <c r="Z92" s="91">
        <v>0</v>
      </c>
      <c r="AA92" s="92"/>
      <c r="AB92" s="92"/>
      <c r="AC92" s="92"/>
      <c r="AD92" s="92"/>
      <c r="AE92" s="92"/>
      <c r="AF92" s="92"/>
      <c r="AG92" s="92"/>
      <c r="AH92" s="92"/>
      <c r="AI92" s="92"/>
    </row>
    <row r="93" spans="1:35" ht="32.450000000000003" customHeight="1" x14ac:dyDescent="0.25">
      <c r="A93" s="614">
        <v>3632</v>
      </c>
      <c r="B93" s="106">
        <v>6121</v>
      </c>
      <c r="C93" s="322"/>
      <c r="D93" s="634" t="s">
        <v>644</v>
      </c>
      <c r="E93" s="297" t="s">
        <v>639</v>
      </c>
      <c r="F93" s="98" t="s">
        <v>639</v>
      </c>
      <c r="G93" s="98" t="s">
        <v>596</v>
      </c>
      <c r="H93" s="99" t="s">
        <v>596</v>
      </c>
      <c r="I93" s="313">
        <f t="shared" si="19"/>
        <v>4000</v>
      </c>
      <c r="J93" s="142">
        <v>0</v>
      </c>
      <c r="K93" s="112">
        <v>0</v>
      </c>
      <c r="L93" s="518">
        <f t="shared" si="16"/>
        <v>0</v>
      </c>
      <c r="M93" s="378">
        <v>0</v>
      </c>
      <c r="N93" s="379">
        <v>0</v>
      </c>
      <c r="O93" s="89">
        <v>0</v>
      </c>
      <c r="P93" s="79">
        <v>0</v>
      </c>
      <c r="Q93" s="276">
        <v>0</v>
      </c>
      <c r="R93" s="89">
        <v>0</v>
      </c>
      <c r="S93" s="112">
        <v>0</v>
      </c>
      <c r="T93" s="269">
        <v>0</v>
      </c>
      <c r="U93" s="89">
        <v>0</v>
      </c>
      <c r="V93" s="112">
        <v>0</v>
      </c>
      <c r="W93" s="276">
        <v>4000</v>
      </c>
      <c r="X93" s="89">
        <v>0</v>
      </c>
      <c r="Y93" s="79">
        <v>0</v>
      </c>
      <c r="Z93" s="86">
        <v>0</v>
      </c>
      <c r="AA93" s="92"/>
      <c r="AB93" s="92"/>
      <c r="AC93" s="92"/>
      <c r="AD93" s="92"/>
      <c r="AE93" s="92"/>
      <c r="AF93" s="92"/>
      <c r="AG93" s="92"/>
      <c r="AH93" s="92"/>
      <c r="AI93" s="92"/>
    </row>
    <row r="94" spans="1:35" s="39" customFormat="1" ht="32.450000000000003" customHeight="1" x14ac:dyDescent="0.25">
      <c r="A94" s="614">
        <v>3392</v>
      </c>
      <c r="B94" s="106">
        <v>6121</v>
      </c>
      <c r="C94" s="322"/>
      <c r="D94" s="596" t="s">
        <v>647</v>
      </c>
      <c r="E94" s="297" t="s">
        <v>639</v>
      </c>
      <c r="F94" s="98" t="s">
        <v>639</v>
      </c>
      <c r="G94" s="309" t="s">
        <v>285</v>
      </c>
      <c r="H94" s="318" t="s">
        <v>596</v>
      </c>
      <c r="I94" s="313">
        <f t="shared" si="19"/>
        <v>10000</v>
      </c>
      <c r="J94" s="214">
        <v>0</v>
      </c>
      <c r="K94" s="177">
        <v>0</v>
      </c>
      <c r="L94" s="518">
        <f t="shared" si="16"/>
        <v>0</v>
      </c>
      <c r="M94" s="397">
        <v>0</v>
      </c>
      <c r="N94" s="382">
        <v>0</v>
      </c>
      <c r="O94" s="82">
        <v>0</v>
      </c>
      <c r="P94" s="100">
        <v>0</v>
      </c>
      <c r="Q94" s="591">
        <v>0</v>
      </c>
      <c r="R94" s="82">
        <v>0</v>
      </c>
      <c r="S94" s="177">
        <v>0</v>
      </c>
      <c r="T94" s="270">
        <v>5000</v>
      </c>
      <c r="U94" s="82">
        <v>0</v>
      </c>
      <c r="V94" s="177">
        <v>0</v>
      </c>
      <c r="W94" s="591">
        <v>5000</v>
      </c>
      <c r="X94" s="82">
        <v>0</v>
      </c>
      <c r="Y94" s="100">
        <v>0</v>
      </c>
      <c r="Z94" s="91">
        <v>0</v>
      </c>
      <c r="AA94" s="144"/>
      <c r="AB94" s="144"/>
      <c r="AC94" s="144"/>
      <c r="AD94" s="144"/>
      <c r="AE94" s="144"/>
      <c r="AF94" s="144"/>
      <c r="AG94" s="144"/>
      <c r="AH94" s="144"/>
      <c r="AI94" s="144"/>
    </row>
    <row r="95" spans="1:35" s="39" customFormat="1" ht="44.45" customHeight="1" x14ac:dyDescent="0.25">
      <c r="A95" s="614">
        <v>4374</v>
      </c>
      <c r="B95" s="106">
        <v>6121</v>
      </c>
      <c r="C95" s="322"/>
      <c r="D95" s="596" t="s">
        <v>648</v>
      </c>
      <c r="E95" s="297" t="s">
        <v>639</v>
      </c>
      <c r="F95" s="98" t="s">
        <v>639</v>
      </c>
      <c r="G95" s="309" t="s">
        <v>223</v>
      </c>
      <c r="H95" s="318" t="s">
        <v>223</v>
      </c>
      <c r="I95" s="313">
        <f t="shared" si="19"/>
        <v>750</v>
      </c>
      <c r="J95" s="214">
        <v>0</v>
      </c>
      <c r="K95" s="177">
        <v>0</v>
      </c>
      <c r="L95" s="518">
        <f t="shared" si="16"/>
        <v>750</v>
      </c>
      <c r="M95" s="397">
        <v>0</v>
      </c>
      <c r="N95" s="382">
        <v>750</v>
      </c>
      <c r="O95" s="82">
        <v>0</v>
      </c>
      <c r="P95" s="100">
        <v>0</v>
      </c>
      <c r="Q95" s="591">
        <v>0</v>
      </c>
      <c r="R95" s="82">
        <v>0</v>
      </c>
      <c r="S95" s="177">
        <v>0</v>
      </c>
      <c r="T95" s="270">
        <v>0</v>
      </c>
      <c r="U95" s="82">
        <v>0</v>
      </c>
      <c r="V95" s="177">
        <v>0</v>
      </c>
      <c r="W95" s="591">
        <v>0</v>
      </c>
      <c r="X95" s="82">
        <v>0</v>
      </c>
      <c r="Y95" s="100">
        <v>0</v>
      </c>
      <c r="Z95" s="91">
        <v>0</v>
      </c>
      <c r="AA95" s="144"/>
      <c r="AB95" s="144"/>
      <c r="AC95" s="144"/>
      <c r="AD95" s="144"/>
      <c r="AE95" s="144"/>
      <c r="AF95" s="144"/>
      <c r="AG95" s="144"/>
      <c r="AH95" s="144"/>
      <c r="AI95" s="144"/>
    </row>
    <row r="96" spans="1:35" s="39" customFormat="1" ht="43.9" customHeight="1" thickBot="1" x14ac:dyDescent="0.3">
      <c r="A96" s="635">
        <v>4374</v>
      </c>
      <c r="B96" s="215">
        <v>6121</v>
      </c>
      <c r="C96" s="636"/>
      <c r="D96" s="644" t="s">
        <v>649</v>
      </c>
      <c r="E96" s="297" t="s">
        <v>639</v>
      </c>
      <c r="F96" s="98" t="s">
        <v>639</v>
      </c>
      <c r="G96" s="640" t="s">
        <v>223</v>
      </c>
      <c r="H96" s="641" t="s">
        <v>223</v>
      </c>
      <c r="I96" s="313">
        <f t="shared" si="19"/>
        <v>10000</v>
      </c>
      <c r="J96" s="637">
        <v>0</v>
      </c>
      <c r="K96" s="638">
        <v>0</v>
      </c>
      <c r="L96" s="518">
        <f>SUM(M96:P96)</f>
        <v>10000</v>
      </c>
      <c r="M96" s="397">
        <v>0</v>
      </c>
      <c r="N96" s="382">
        <v>10000</v>
      </c>
      <c r="O96" s="82">
        <v>0</v>
      </c>
      <c r="P96" s="100">
        <v>0</v>
      </c>
      <c r="Q96" s="591">
        <v>0</v>
      </c>
      <c r="R96" s="82">
        <v>0</v>
      </c>
      <c r="S96" s="177">
        <v>0</v>
      </c>
      <c r="T96" s="270">
        <v>0</v>
      </c>
      <c r="U96" s="82">
        <v>0</v>
      </c>
      <c r="V96" s="177">
        <v>0</v>
      </c>
      <c r="W96" s="591">
        <v>0</v>
      </c>
      <c r="X96" s="82">
        <v>0</v>
      </c>
      <c r="Y96" s="100">
        <v>0</v>
      </c>
      <c r="Z96" s="91">
        <v>0</v>
      </c>
      <c r="AA96" s="144"/>
      <c r="AB96" s="144"/>
      <c r="AC96" s="144"/>
      <c r="AD96" s="144"/>
      <c r="AE96" s="144"/>
      <c r="AF96" s="144"/>
      <c r="AG96" s="144"/>
      <c r="AH96" s="144"/>
      <c r="AI96" s="144"/>
    </row>
    <row r="97" spans="1:42" s="30" customFormat="1" ht="23.1" customHeight="1" thickBot="1" x14ac:dyDescent="0.3">
      <c r="A97" s="42"/>
      <c r="B97" s="43"/>
      <c r="C97" s="52"/>
      <c r="D97" s="740" t="s">
        <v>1</v>
      </c>
      <c r="E97" s="741"/>
      <c r="F97" s="741"/>
      <c r="G97" s="741"/>
      <c r="H97" s="742"/>
      <c r="I97" s="72">
        <f>SUM(I86:I96)+I75</f>
        <v>612462</v>
      </c>
      <c r="J97" s="73">
        <f t="shared" ref="J97:Z97" si="20">SUM(J87:J96)+J75</f>
        <v>37945</v>
      </c>
      <c r="K97" s="74">
        <f t="shared" si="20"/>
        <v>0</v>
      </c>
      <c r="L97" s="387">
        <f t="shared" si="20"/>
        <v>273196</v>
      </c>
      <c r="M97" s="388">
        <f t="shared" si="20"/>
        <v>0</v>
      </c>
      <c r="N97" s="389">
        <f t="shared" si="20"/>
        <v>209854</v>
      </c>
      <c r="O97" s="75">
        <f t="shared" si="20"/>
        <v>43020</v>
      </c>
      <c r="P97" s="74">
        <f t="shared" si="20"/>
        <v>20322</v>
      </c>
      <c r="Q97" s="195">
        <f t="shared" si="20"/>
        <v>119598</v>
      </c>
      <c r="R97" s="75">
        <f t="shared" si="20"/>
        <v>14000</v>
      </c>
      <c r="S97" s="74">
        <f t="shared" si="20"/>
        <v>2400</v>
      </c>
      <c r="T97" s="195">
        <f t="shared" si="20"/>
        <v>59113</v>
      </c>
      <c r="U97" s="75">
        <f t="shared" si="20"/>
        <v>4000</v>
      </c>
      <c r="V97" s="74">
        <f t="shared" si="20"/>
        <v>2400</v>
      </c>
      <c r="W97" s="195">
        <f t="shared" si="20"/>
        <v>61625</v>
      </c>
      <c r="X97" s="75">
        <f t="shared" si="20"/>
        <v>4000</v>
      </c>
      <c r="Y97" s="74">
        <f t="shared" si="20"/>
        <v>2400</v>
      </c>
      <c r="Z97" s="77">
        <f t="shared" si="20"/>
        <v>10595</v>
      </c>
      <c r="AA97" s="92"/>
      <c r="AB97" s="92"/>
      <c r="AC97" s="92"/>
      <c r="AD97" s="92"/>
      <c r="AE97" s="92"/>
      <c r="AF97" s="92"/>
      <c r="AG97" s="92"/>
      <c r="AH97" s="92"/>
      <c r="AI97" s="92"/>
      <c r="AJ97" s="92"/>
      <c r="AK97" s="92"/>
    </row>
    <row r="98" spans="1:42" s="30" customFormat="1" ht="7.5" customHeight="1" thickBot="1" x14ac:dyDescent="0.3">
      <c r="A98" s="47"/>
      <c r="B98" s="47"/>
      <c r="C98" s="47"/>
      <c r="D98" s="53"/>
      <c r="E98" s="53"/>
      <c r="F98" s="53"/>
      <c r="G98" s="53"/>
      <c r="H98" s="53"/>
      <c r="I98" s="61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62"/>
      <c r="X98" s="62"/>
      <c r="Y98" s="62"/>
      <c r="Z98" s="62"/>
    </row>
    <row r="99" spans="1:42" s="3" customFormat="1" ht="15.95" customHeight="1" x14ac:dyDescent="0.25">
      <c r="A99" s="47"/>
      <c r="B99" s="47"/>
      <c r="C99" s="47"/>
      <c r="D99" s="24" t="s">
        <v>23</v>
      </c>
      <c r="E99" s="55"/>
      <c r="F99" s="55"/>
      <c r="G99" s="55"/>
      <c r="H99" s="55"/>
      <c r="I99" s="9" t="s">
        <v>15</v>
      </c>
      <c r="J99" s="60" t="s">
        <v>42</v>
      </c>
      <c r="K99" s="16" t="s">
        <v>24</v>
      </c>
      <c r="L99" s="16"/>
      <c r="M99" s="16" t="s">
        <v>212</v>
      </c>
      <c r="N99" s="60"/>
      <c r="O99" s="18"/>
      <c r="P99" s="18"/>
      <c r="Q99" s="18"/>
      <c r="R99" s="18"/>
      <c r="S99" s="18"/>
      <c r="T99" s="18"/>
      <c r="U99" s="18"/>
      <c r="V99" s="18"/>
      <c r="W99" s="208"/>
      <c r="X99" s="202"/>
      <c r="Y99" s="209"/>
      <c r="Z99" s="183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</row>
    <row r="100" spans="1:42" s="3" customFormat="1" ht="15.95" customHeight="1" x14ac:dyDescent="0.25">
      <c r="A100" s="210"/>
      <c r="B100" s="210"/>
      <c r="C100" s="210"/>
      <c r="D100" s="12"/>
      <c r="E100" s="56"/>
      <c r="F100" s="56"/>
      <c r="G100" s="56"/>
      <c r="H100" s="56"/>
      <c r="I100" s="11" t="s">
        <v>16</v>
      </c>
      <c r="J100" s="19" t="s">
        <v>42</v>
      </c>
      <c r="K100" s="17" t="s">
        <v>25</v>
      </c>
      <c r="L100" s="17"/>
      <c r="M100" s="17" t="s">
        <v>211</v>
      </c>
      <c r="N100" s="19"/>
      <c r="O100" s="20"/>
      <c r="P100" s="20"/>
      <c r="Q100" s="20"/>
      <c r="R100" s="20"/>
      <c r="S100" s="20"/>
      <c r="T100" s="20"/>
      <c r="U100" s="20"/>
      <c r="V100" s="20"/>
      <c r="W100" s="211"/>
      <c r="X100" s="209"/>
      <c r="Y100" s="209"/>
      <c r="Z100" s="183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</row>
    <row r="101" spans="1:42" s="2" customFormat="1" ht="15.95" customHeight="1" x14ac:dyDescent="0.25">
      <c r="A101" s="44"/>
      <c r="B101" s="45"/>
      <c r="C101" s="46"/>
      <c r="D101" s="57"/>
      <c r="E101" s="38"/>
      <c r="F101" s="38"/>
      <c r="G101" s="38"/>
      <c r="H101" s="38"/>
      <c r="I101" s="11" t="s">
        <v>17</v>
      </c>
      <c r="J101" s="19" t="s">
        <v>42</v>
      </c>
      <c r="K101" s="20" t="s">
        <v>214</v>
      </c>
      <c r="L101" s="17"/>
      <c r="M101" s="19"/>
      <c r="N101" s="19"/>
      <c r="O101" s="20"/>
      <c r="P101" s="56"/>
      <c r="Q101" s="56"/>
      <c r="R101" s="56"/>
      <c r="S101" s="56"/>
      <c r="T101" s="56"/>
      <c r="U101" s="56"/>
      <c r="V101" s="56"/>
      <c r="W101" s="58"/>
      <c r="X101" s="8"/>
      <c r="Z101" s="183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</row>
    <row r="102" spans="1:42" s="2" customFormat="1" ht="15.95" customHeight="1" thickBot="1" x14ac:dyDescent="0.3">
      <c r="A102" s="3"/>
      <c r="B102" s="45"/>
      <c r="C102" s="46"/>
      <c r="D102" s="59"/>
      <c r="E102" s="31"/>
      <c r="F102" s="31"/>
      <c r="G102" s="31"/>
      <c r="H102" s="31"/>
      <c r="I102" s="10" t="s">
        <v>18</v>
      </c>
      <c r="J102" s="21" t="s">
        <v>42</v>
      </c>
      <c r="K102" s="22" t="s">
        <v>213</v>
      </c>
      <c r="L102" s="23"/>
      <c r="M102" s="21"/>
      <c r="N102" s="21"/>
      <c r="O102" s="22"/>
      <c r="P102" s="25"/>
      <c r="Q102" s="25"/>
      <c r="R102" s="25"/>
      <c r="S102" s="25"/>
      <c r="T102" s="25"/>
      <c r="U102" s="25"/>
      <c r="V102" s="25"/>
      <c r="W102" s="13"/>
      <c r="Z102" s="183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</row>
  </sheetData>
  <mergeCells count="74">
    <mergeCell ref="L84:L85"/>
    <mergeCell ref="K84:K85"/>
    <mergeCell ref="J84:J85"/>
    <mergeCell ref="I83:I85"/>
    <mergeCell ref="A82:C83"/>
    <mergeCell ref="C84:C85"/>
    <mergeCell ref="B84:B85"/>
    <mergeCell ref="A84:A85"/>
    <mergeCell ref="D97:H97"/>
    <mergeCell ref="H84:H85"/>
    <mergeCell ref="G84:G85"/>
    <mergeCell ref="F83:F85"/>
    <mergeCell ref="E83:E85"/>
    <mergeCell ref="D83:D85"/>
    <mergeCell ref="G83:H83"/>
    <mergeCell ref="Z83:Z85"/>
    <mergeCell ref="P84:P85"/>
    <mergeCell ref="O84:O85"/>
    <mergeCell ref="N84:N85"/>
    <mergeCell ref="M84:M85"/>
    <mergeCell ref="Q83:Y83"/>
    <mergeCell ref="W84:Y84"/>
    <mergeCell ref="T84:V84"/>
    <mergeCell ref="Q84:S84"/>
    <mergeCell ref="M83:P83"/>
    <mergeCell ref="D75:H75"/>
    <mergeCell ref="Z43:Z45"/>
    <mergeCell ref="A44:A45"/>
    <mergeCell ref="B44:B45"/>
    <mergeCell ref="C44:C45"/>
    <mergeCell ref="G44:G45"/>
    <mergeCell ref="H44:H45"/>
    <mergeCell ref="J44:J45"/>
    <mergeCell ref="K44:K45"/>
    <mergeCell ref="L44:L45"/>
    <mergeCell ref="T44:V44"/>
    <mergeCell ref="W44:Y44"/>
    <mergeCell ref="A42:C43"/>
    <mergeCell ref="D43:D45"/>
    <mergeCell ref="E43:E45"/>
    <mergeCell ref="F43:F45"/>
    <mergeCell ref="M44:M45"/>
    <mergeCell ref="G43:H43"/>
    <mergeCell ref="I43:I45"/>
    <mergeCell ref="M43:P43"/>
    <mergeCell ref="Q43:Y43"/>
    <mergeCell ref="N44:N45"/>
    <mergeCell ref="O44:O45"/>
    <mergeCell ref="P44:P45"/>
    <mergeCell ref="Q44:S44"/>
    <mergeCell ref="Z4:Z6"/>
    <mergeCell ref="I4:I6"/>
    <mergeCell ref="T5:V5"/>
    <mergeCell ref="W5:Y5"/>
    <mergeCell ref="Q4:Y4"/>
    <mergeCell ref="L5:L6"/>
    <mergeCell ref="Q5:S5"/>
    <mergeCell ref="M4:P4"/>
    <mergeCell ref="M5:M6"/>
    <mergeCell ref="N5:N6"/>
    <mergeCell ref="O5:O6"/>
    <mergeCell ref="P5:P6"/>
    <mergeCell ref="A3:C4"/>
    <mergeCell ref="A5:A6"/>
    <mergeCell ref="B5:B6"/>
    <mergeCell ref="C5:C6"/>
    <mergeCell ref="K5:K6"/>
    <mergeCell ref="D4:D6"/>
    <mergeCell ref="J5:J6"/>
    <mergeCell ref="E4:E6"/>
    <mergeCell ref="F4:F6"/>
    <mergeCell ref="H5:H6"/>
    <mergeCell ref="G4:H4"/>
    <mergeCell ref="G5:G6"/>
  </mergeCells>
  <phoneticPr fontId="0" type="noConversion"/>
  <pageMargins left="0.27559055118110237" right="0.19685039370078741" top="0.98425196850393704" bottom="0.19685039370078741" header="0.78740157480314965" footer="0.19685039370078741"/>
  <pageSetup paperSize="9" scale="54" orientation="landscape" r:id="rId1"/>
  <headerFooter alignWithMargins="0">
    <oddHeader>&amp;C&amp;"Arial,Tučné"&amp;24Požadavky na kapitálový rozpočet statutárního města Ostravy pro rok  2017 a kapitálový výhled na &amp;28léta  2018 - 2020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60"/>
  <sheetViews>
    <sheetView topLeftCell="A110" zoomScale="70" zoomScaleNormal="70" workbookViewId="0">
      <selection activeCell="D116" sqref="D116"/>
    </sheetView>
  </sheetViews>
  <sheetFormatPr defaultRowHeight="12.75" x14ac:dyDescent="0.2"/>
  <cols>
    <col min="1" max="3" width="6.7109375" customWidth="1"/>
    <col min="4" max="4" width="46.7109375" customWidth="1"/>
    <col min="5" max="6" width="4.28515625" customWidth="1"/>
    <col min="7" max="8" width="4.85546875" customWidth="1"/>
    <col min="9" max="9" width="13.5703125" customWidth="1"/>
    <col min="10" max="26" width="10.7109375" customWidth="1"/>
  </cols>
  <sheetData>
    <row r="1" spans="1:31" ht="15.75" customHeight="1" x14ac:dyDescent="0.25">
      <c r="Z1" s="65" t="s">
        <v>101</v>
      </c>
    </row>
    <row r="2" spans="1:31" ht="24.75" customHeight="1" x14ac:dyDescent="0.25">
      <c r="A2" s="5"/>
      <c r="D2" s="63" t="s">
        <v>44</v>
      </c>
      <c r="E2" s="64" t="s">
        <v>47</v>
      </c>
      <c r="F2" s="65"/>
      <c r="G2" s="65"/>
      <c r="H2" s="65"/>
      <c r="I2" s="65"/>
      <c r="J2" s="65"/>
      <c r="K2" s="65"/>
      <c r="L2" s="65"/>
      <c r="M2" s="14"/>
      <c r="N2" s="14"/>
      <c r="O2" s="14"/>
      <c r="P2" s="1"/>
      <c r="Z2" s="4" t="s">
        <v>26</v>
      </c>
    </row>
    <row r="3" spans="1:31" ht="15" customHeight="1" thickBot="1" x14ac:dyDescent="0.25">
      <c r="A3" s="692" t="s">
        <v>118</v>
      </c>
      <c r="B3" s="693"/>
      <c r="C3" s="694"/>
      <c r="I3" s="6" t="s">
        <v>2</v>
      </c>
      <c r="J3" s="6" t="s">
        <v>3</v>
      </c>
      <c r="K3" s="6" t="s">
        <v>4</v>
      </c>
      <c r="L3" s="6" t="s">
        <v>5</v>
      </c>
      <c r="M3" s="6" t="s">
        <v>6</v>
      </c>
      <c r="N3" s="6" t="s">
        <v>7</v>
      </c>
      <c r="O3" s="7" t="s">
        <v>208</v>
      </c>
      <c r="P3" s="7" t="s">
        <v>8</v>
      </c>
      <c r="Q3" s="7" t="s">
        <v>9</v>
      </c>
      <c r="R3" s="7" t="s">
        <v>10</v>
      </c>
      <c r="S3" s="7" t="s">
        <v>209</v>
      </c>
      <c r="T3" s="7" t="s">
        <v>11</v>
      </c>
      <c r="U3" s="7" t="s">
        <v>14</v>
      </c>
      <c r="V3" s="7" t="s">
        <v>19</v>
      </c>
      <c r="W3" s="7" t="s">
        <v>210</v>
      </c>
      <c r="X3" s="6" t="s">
        <v>30</v>
      </c>
      <c r="Y3" s="6" t="s">
        <v>31</v>
      </c>
      <c r="Z3" s="6" t="s">
        <v>32</v>
      </c>
    </row>
    <row r="4" spans="1:31" ht="15.75" customHeight="1" thickBot="1" x14ac:dyDescent="0.25">
      <c r="A4" s="695"/>
      <c r="B4" s="696"/>
      <c r="C4" s="696"/>
      <c r="D4" s="711" t="s">
        <v>0</v>
      </c>
      <c r="E4" s="729" t="s">
        <v>34</v>
      </c>
      <c r="F4" s="732" t="s">
        <v>35</v>
      </c>
      <c r="G4" s="735" t="s">
        <v>36</v>
      </c>
      <c r="H4" s="745"/>
      <c r="I4" s="708" t="s">
        <v>27</v>
      </c>
      <c r="J4" s="558" t="s">
        <v>33</v>
      </c>
      <c r="K4" s="27" t="s">
        <v>13</v>
      </c>
      <c r="L4" s="390" t="s">
        <v>12</v>
      </c>
      <c r="M4" s="752" t="s">
        <v>128</v>
      </c>
      <c r="N4" s="717"/>
      <c r="O4" s="717"/>
      <c r="P4" s="718"/>
      <c r="Q4" s="678" t="s">
        <v>136</v>
      </c>
      <c r="R4" s="679"/>
      <c r="S4" s="679"/>
      <c r="T4" s="679"/>
      <c r="U4" s="679"/>
      <c r="V4" s="679"/>
      <c r="W4" s="679"/>
      <c r="X4" s="679"/>
      <c r="Y4" s="679"/>
      <c r="Z4" s="668" t="s">
        <v>135</v>
      </c>
    </row>
    <row r="5" spans="1:31" ht="15.75" customHeight="1" x14ac:dyDescent="0.2">
      <c r="A5" s="698" t="s">
        <v>39</v>
      </c>
      <c r="B5" s="700" t="s">
        <v>40</v>
      </c>
      <c r="C5" s="702" t="s">
        <v>41</v>
      </c>
      <c r="D5" s="712"/>
      <c r="E5" s="730"/>
      <c r="F5" s="733"/>
      <c r="G5" s="737" t="s">
        <v>37</v>
      </c>
      <c r="H5" s="750" t="s">
        <v>38</v>
      </c>
      <c r="I5" s="709"/>
      <c r="J5" s="748" t="s">
        <v>132</v>
      </c>
      <c r="K5" s="704" t="s">
        <v>133</v>
      </c>
      <c r="L5" s="727" t="s">
        <v>134</v>
      </c>
      <c r="M5" s="753" t="s">
        <v>129</v>
      </c>
      <c r="N5" s="721" t="s">
        <v>43</v>
      </c>
      <c r="O5" s="683" t="s">
        <v>21</v>
      </c>
      <c r="P5" s="746" t="s">
        <v>22</v>
      </c>
      <c r="Q5" s="675" t="s">
        <v>117</v>
      </c>
      <c r="R5" s="676"/>
      <c r="S5" s="755"/>
      <c r="T5" s="676" t="s">
        <v>121</v>
      </c>
      <c r="U5" s="676"/>
      <c r="V5" s="677"/>
      <c r="W5" s="676" t="s">
        <v>130</v>
      </c>
      <c r="X5" s="676"/>
      <c r="Y5" s="739"/>
      <c r="Z5" s="706"/>
    </row>
    <row r="6" spans="1:31" ht="39" customHeight="1" thickBot="1" x14ac:dyDescent="0.25">
      <c r="A6" s="699"/>
      <c r="B6" s="701"/>
      <c r="C6" s="703"/>
      <c r="D6" s="713"/>
      <c r="E6" s="731"/>
      <c r="F6" s="734"/>
      <c r="G6" s="738"/>
      <c r="H6" s="751"/>
      <c r="I6" s="710"/>
      <c r="J6" s="749"/>
      <c r="K6" s="705"/>
      <c r="L6" s="728"/>
      <c r="M6" s="754"/>
      <c r="N6" s="722"/>
      <c r="O6" s="684"/>
      <c r="P6" s="747"/>
      <c r="Q6" s="194" t="s">
        <v>20</v>
      </c>
      <c r="R6" s="26" t="s">
        <v>28</v>
      </c>
      <c r="S6" s="169" t="s">
        <v>29</v>
      </c>
      <c r="T6" s="573" t="s">
        <v>20</v>
      </c>
      <c r="U6" s="26" t="s">
        <v>28</v>
      </c>
      <c r="V6" s="15" t="s">
        <v>29</v>
      </c>
      <c r="W6" s="197" t="s">
        <v>20</v>
      </c>
      <c r="X6" s="26" t="s">
        <v>28</v>
      </c>
      <c r="Y6" s="15" t="s">
        <v>29</v>
      </c>
      <c r="Z6" s="707"/>
    </row>
    <row r="7" spans="1:31" ht="25.5" customHeight="1" x14ac:dyDescent="0.25">
      <c r="A7" s="105">
        <v>2141</v>
      </c>
      <c r="B7" s="105"/>
      <c r="C7" s="107"/>
      <c r="D7" s="568" t="s">
        <v>443</v>
      </c>
      <c r="E7" s="566" t="s">
        <v>444</v>
      </c>
      <c r="F7" s="33" t="s">
        <v>444</v>
      </c>
      <c r="G7" s="33">
        <v>2018</v>
      </c>
      <c r="H7" s="176">
        <v>2018</v>
      </c>
      <c r="I7" s="78">
        <v>25000</v>
      </c>
      <c r="J7" s="80">
        <v>0</v>
      </c>
      <c r="K7" s="114">
        <v>0</v>
      </c>
      <c r="L7" s="556">
        <v>0</v>
      </c>
      <c r="M7" s="376">
        <v>0</v>
      </c>
      <c r="N7" s="377">
        <v>0</v>
      </c>
      <c r="O7" s="87">
        <v>0</v>
      </c>
      <c r="P7" s="79">
        <v>0</v>
      </c>
      <c r="Q7" s="275">
        <v>25000</v>
      </c>
      <c r="R7" s="113">
        <v>0</v>
      </c>
      <c r="S7" s="143">
        <v>0</v>
      </c>
      <c r="T7" s="268">
        <v>0</v>
      </c>
      <c r="U7" s="113">
        <v>0</v>
      </c>
      <c r="V7" s="143">
        <v>0</v>
      </c>
      <c r="W7" s="268">
        <v>0</v>
      </c>
      <c r="X7" s="113">
        <v>0</v>
      </c>
      <c r="Y7" s="114">
        <v>0</v>
      </c>
      <c r="Z7" s="78">
        <v>0</v>
      </c>
      <c r="AA7" s="92"/>
      <c r="AB7" s="92"/>
      <c r="AC7" s="92"/>
      <c r="AD7" s="92"/>
      <c r="AE7" s="92"/>
    </row>
    <row r="8" spans="1:31" ht="25.9" customHeight="1" x14ac:dyDescent="0.25">
      <c r="A8" s="105">
        <v>2212</v>
      </c>
      <c r="B8" s="105"/>
      <c r="C8" s="107"/>
      <c r="D8" s="569" t="s">
        <v>445</v>
      </c>
      <c r="E8" s="271" t="s">
        <v>444</v>
      </c>
      <c r="F8" s="36" t="s">
        <v>444</v>
      </c>
      <c r="G8" s="36">
        <v>2017</v>
      </c>
      <c r="H8" s="172">
        <v>2018</v>
      </c>
      <c r="I8" s="86">
        <v>22847</v>
      </c>
      <c r="J8" s="87">
        <v>0</v>
      </c>
      <c r="K8" s="79">
        <v>0</v>
      </c>
      <c r="L8" s="375">
        <v>847</v>
      </c>
      <c r="M8" s="378">
        <v>0</v>
      </c>
      <c r="N8" s="379">
        <v>847</v>
      </c>
      <c r="O8" s="87">
        <v>0</v>
      </c>
      <c r="P8" s="79">
        <v>0</v>
      </c>
      <c r="Q8" s="276">
        <v>22000</v>
      </c>
      <c r="R8" s="89">
        <v>0</v>
      </c>
      <c r="S8" s="112">
        <v>0</v>
      </c>
      <c r="T8" s="269">
        <v>0</v>
      </c>
      <c r="U8" s="89">
        <v>0</v>
      </c>
      <c r="V8" s="89">
        <v>0</v>
      </c>
      <c r="W8" s="546">
        <v>0</v>
      </c>
      <c r="X8" s="89">
        <v>0</v>
      </c>
      <c r="Y8" s="79">
        <v>0</v>
      </c>
      <c r="Z8" s="86">
        <v>0</v>
      </c>
      <c r="AA8" s="92"/>
      <c r="AB8" s="92"/>
      <c r="AC8" s="92"/>
      <c r="AD8" s="92"/>
      <c r="AE8" s="92"/>
    </row>
    <row r="9" spans="1:31" ht="25.9" customHeight="1" x14ac:dyDescent="0.25">
      <c r="A9" s="105">
        <v>2212</v>
      </c>
      <c r="B9" s="105"/>
      <c r="C9" s="107"/>
      <c r="D9" s="569" t="s">
        <v>446</v>
      </c>
      <c r="E9" s="271" t="s">
        <v>444</v>
      </c>
      <c r="F9" s="36" t="s">
        <v>447</v>
      </c>
      <c r="G9" s="36">
        <v>2017</v>
      </c>
      <c r="H9" s="172">
        <v>2018</v>
      </c>
      <c r="I9" s="86">
        <v>6300</v>
      </c>
      <c r="J9" s="87">
        <v>0</v>
      </c>
      <c r="K9" s="79">
        <v>0</v>
      </c>
      <c r="L9" s="375">
        <v>300</v>
      </c>
      <c r="M9" s="378">
        <v>0</v>
      </c>
      <c r="N9" s="379">
        <v>300</v>
      </c>
      <c r="O9" s="87">
        <v>0</v>
      </c>
      <c r="P9" s="79">
        <v>0</v>
      </c>
      <c r="Q9" s="276">
        <v>6000</v>
      </c>
      <c r="R9" s="89">
        <v>0</v>
      </c>
      <c r="S9" s="112">
        <v>0</v>
      </c>
      <c r="T9" s="269">
        <v>0</v>
      </c>
      <c r="U9" s="89">
        <v>0</v>
      </c>
      <c r="V9" s="89">
        <v>0</v>
      </c>
      <c r="W9" s="546">
        <v>0</v>
      </c>
      <c r="X9" s="89">
        <v>0</v>
      </c>
      <c r="Y9" s="79">
        <v>0</v>
      </c>
      <c r="Z9" s="86">
        <v>0</v>
      </c>
      <c r="AA9" s="92"/>
      <c r="AB9" s="92"/>
      <c r="AC9" s="92"/>
      <c r="AD9" s="92"/>
      <c r="AE9" s="92"/>
    </row>
    <row r="10" spans="1:31" ht="29.45" customHeight="1" x14ac:dyDescent="0.25">
      <c r="A10" s="105">
        <v>2212</v>
      </c>
      <c r="B10" s="105"/>
      <c r="C10" s="107"/>
      <c r="D10" s="551" t="s">
        <v>448</v>
      </c>
      <c r="E10" s="271" t="s">
        <v>447</v>
      </c>
      <c r="F10" s="36" t="s">
        <v>447</v>
      </c>
      <c r="G10" s="36">
        <v>2017</v>
      </c>
      <c r="H10" s="172">
        <v>2019</v>
      </c>
      <c r="I10" s="86">
        <v>20000</v>
      </c>
      <c r="J10" s="87">
        <v>0</v>
      </c>
      <c r="K10" s="79">
        <v>0</v>
      </c>
      <c r="L10" s="375">
        <v>500</v>
      </c>
      <c r="M10" s="378">
        <v>0</v>
      </c>
      <c r="N10" s="379">
        <v>500</v>
      </c>
      <c r="O10" s="87">
        <v>0</v>
      </c>
      <c r="P10" s="79">
        <v>0</v>
      </c>
      <c r="Q10" s="276">
        <v>10000</v>
      </c>
      <c r="R10" s="89">
        <v>0</v>
      </c>
      <c r="S10" s="112">
        <v>0</v>
      </c>
      <c r="T10" s="269">
        <v>9500</v>
      </c>
      <c r="U10" s="89">
        <v>0</v>
      </c>
      <c r="V10" s="89">
        <v>0</v>
      </c>
      <c r="W10" s="546">
        <v>0</v>
      </c>
      <c r="X10" s="89">
        <v>0</v>
      </c>
      <c r="Y10" s="79">
        <v>0</v>
      </c>
      <c r="Z10" s="86">
        <v>0</v>
      </c>
      <c r="AA10" s="92"/>
      <c r="AB10" s="92"/>
      <c r="AC10" s="92"/>
      <c r="AD10" s="92"/>
      <c r="AE10" s="92"/>
    </row>
    <row r="11" spans="1:31" ht="29.45" customHeight="1" x14ac:dyDescent="0.25">
      <c r="A11" s="105">
        <v>2212</v>
      </c>
      <c r="B11" s="105"/>
      <c r="C11" s="107"/>
      <c r="D11" s="551" t="s">
        <v>449</v>
      </c>
      <c r="E11" s="271" t="s">
        <v>447</v>
      </c>
      <c r="F11" s="36" t="s">
        <v>447</v>
      </c>
      <c r="G11" s="36">
        <v>2017</v>
      </c>
      <c r="H11" s="172">
        <v>2019</v>
      </c>
      <c r="I11" s="86">
        <v>40000</v>
      </c>
      <c r="J11" s="87">
        <v>0</v>
      </c>
      <c r="K11" s="79">
        <v>0</v>
      </c>
      <c r="L11" s="375">
        <v>1500</v>
      </c>
      <c r="M11" s="378">
        <v>0</v>
      </c>
      <c r="N11" s="379">
        <v>1500</v>
      </c>
      <c r="O11" s="87">
        <v>0</v>
      </c>
      <c r="P11" s="79">
        <v>0</v>
      </c>
      <c r="Q11" s="276">
        <v>20000</v>
      </c>
      <c r="R11" s="89">
        <v>0</v>
      </c>
      <c r="S11" s="112">
        <v>0</v>
      </c>
      <c r="T11" s="269">
        <v>18500</v>
      </c>
      <c r="U11" s="89">
        <v>0</v>
      </c>
      <c r="V11" s="89">
        <v>0</v>
      </c>
      <c r="W11" s="546">
        <v>0</v>
      </c>
      <c r="X11" s="89">
        <v>0</v>
      </c>
      <c r="Y11" s="79">
        <v>0</v>
      </c>
      <c r="Z11" s="86">
        <v>0</v>
      </c>
      <c r="AA11" s="92"/>
      <c r="AB11" s="92"/>
      <c r="AC11" s="92"/>
      <c r="AD11" s="92"/>
      <c r="AE11" s="92"/>
    </row>
    <row r="12" spans="1:31" ht="24.6" customHeight="1" x14ac:dyDescent="0.25">
      <c r="A12" s="105">
        <v>2212</v>
      </c>
      <c r="B12" s="105"/>
      <c r="C12" s="107"/>
      <c r="D12" s="549" t="s">
        <v>450</v>
      </c>
      <c r="E12" s="271" t="s">
        <v>444</v>
      </c>
      <c r="F12" s="36" t="s">
        <v>444</v>
      </c>
      <c r="G12" s="36">
        <v>2017</v>
      </c>
      <c r="H12" s="172">
        <v>2018</v>
      </c>
      <c r="I12" s="86">
        <v>15000</v>
      </c>
      <c r="J12" s="87">
        <v>0</v>
      </c>
      <c r="K12" s="79">
        <v>0</v>
      </c>
      <c r="L12" s="375">
        <v>450</v>
      </c>
      <c r="M12" s="378">
        <v>0</v>
      </c>
      <c r="N12" s="379">
        <v>450</v>
      </c>
      <c r="O12" s="87">
        <v>0</v>
      </c>
      <c r="P12" s="79">
        <v>0</v>
      </c>
      <c r="Q12" s="276">
        <v>14550</v>
      </c>
      <c r="R12" s="89">
        <v>0</v>
      </c>
      <c r="S12" s="112">
        <v>0</v>
      </c>
      <c r="T12" s="269">
        <v>0</v>
      </c>
      <c r="U12" s="89">
        <v>0</v>
      </c>
      <c r="V12" s="89">
        <v>0</v>
      </c>
      <c r="W12" s="546">
        <v>0</v>
      </c>
      <c r="X12" s="89">
        <v>0</v>
      </c>
      <c r="Y12" s="79">
        <v>0</v>
      </c>
      <c r="Z12" s="86">
        <v>0</v>
      </c>
      <c r="AA12" s="92"/>
      <c r="AB12" s="92"/>
      <c r="AC12" s="92"/>
      <c r="AD12" s="92"/>
      <c r="AE12" s="92"/>
    </row>
    <row r="13" spans="1:31" ht="24.6" customHeight="1" x14ac:dyDescent="0.25">
      <c r="A13" s="105">
        <v>2212</v>
      </c>
      <c r="B13" s="105"/>
      <c r="C13" s="107"/>
      <c r="D13" s="553" t="s">
        <v>451</v>
      </c>
      <c r="E13" s="567" t="s">
        <v>444</v>
      </c>
      <c r="F13" s="266" t="s">
        <v>444</v>
      </c>
      <c r="G13" s="266">
        <v>2017</v>
      </c>
      <c r="H13" s="572">
        <v>2018</v>
      </c>
      <c r="I13" s="263">
        <v>14500</v>
      </c>
      <c r="J13" s="87">
        <v>0</v>
      </c>
      <c r="K13" s="79">
        <v>0</v>
      </c>
      <c r="L13" s="375">
        <v>500</v>
      </c>
      <c r="M13" s="378">
        <v>0</v>
      </c>
      <c r="N13" s="379">
        <v>500</v>
      </c>
      <c r="O13" s="87">
        <v>0</v>
      </c>
      <c r="P13" s="79">
        <v>0</v>
      </c>
      <c r="Q13" s="276">
        <v>14000</v>
      </c>
      <c r="R13" s="89">
        <v>0</v>
      </c>
      <c r="S13" s="112">
        <v>0</v>
      </c>
      <c r="T13" s="269">
        <v>0</v>
      </c>
      <c r="U13" s="89">
        <v>0</v>
      </c>
      <c r="V13" s="89">
        <v>0</v>
      </c>
      <c r="W13" s="546">
        <v>0</v>
      </c>
      <c r="X13" s="89">
        <v>0</v>
      </c>
      <c r="Y13" s="79">
        <v>0</v>
      </c>
      <c r="Z13" s="86">
        <v>0</v>
      </c>
      <c r="AA13" s="92"/>
      <c r="AB13" s="92"/>
      <c r="AC13" s="92"/>
      <c r="AD13" s="92"/>
      <c r="AE13" s="92"/>
    </row>
    <row r="14" spans="1:31" ht="24.6" customHeight="1" x14ac:dyDescent="0.25">
      <c r="A14" s="105">
        <v>2212</v>
      </c>
      <c r="B14" s="105"/>
      <c r="C14" s="107"/>
      <c r="D14" s="95" t="s">
        <v>452</v>
      </c>
      <c r="E14" s="271" t="s">
        <v>444</v>
      </c>
      <c r="F14" s="36" t="s">
        <v>444</v>
      </c>
      <c r="G14" s="36">
        <v>2017</v>
      </c>
      <c r="H14" s="172">
        <v>2019</v>
      </c>
      <c r="I14" s="86">
        <v>25000</v>
      </c>
      <c r="J14" s="87">
        <v>0</v>
      </c>
      <c r="K14" s="79">
        <v>0</v>
      </c>
      <c r="L14" s="375">
        <v>3750</v>
      </c>
      <c r="M14" s="378">
        <v>0</v>
      </c>
      <c r="N14" s="379">
        <v>3750</v>
      </c>
      <c r="O14" s="87">
        <v>0</v>
      </c>
      <c r="P14" s="79">
        <v>0</v>
      </c>
      <c r="Q14" s="276">
        <v>14000</v>
      </c>
      <c r="R14" s="89">
        <v>0</v>
      </c>
      <c r="S14" s="112">
        <v>0</v>
      </c>
      <c r="T14" s="269">
        <v>7250</v>
      </c>
      <c r="U14" s="89">
        <v>0</v>
      </c>
      <c r="V14" s="89">
        <v>0</v>
      </c>
      <c r="W14" s="546">
        <v>0</v>
      </c>
      <c r="X14" s="89">
        <v>0</v>
      </c>
      <c r="Y14" s="79">
        <v>0</v>
      </c>
      <c r="Z14" s="86">
        <v>0</v>
      </c>
      <c r="AA14" s="92"/>
      <c r="AB14" s="92"/>
      <c r="AC14" s="92"/>
      <c r="AD14" s="92"/>
      <c r="AE14" s="92"/>
    </row>
    <row r="15" spans="1:31" ht="24.6" customHeight="1" x14ac:dyDescent="0.25">
      <c r="A15" s="105">
        <v>2212</v>
      </c>
      <c r="B15" s="105"/>
      <c r="C15" s="107"/>
      <c r="D15" s="549" t="s">
        <v>453</v>
      </c>
      <c r="E15" s="271" t="s">
        <v>444</v>
      </c>
      <c r="F15" s="36" t="s">
        <v>444</v>
      </c>
      <c r="G15" s="36">
        <v>2017</v>
      </c>
      <c r="H15" s="172">
        <v>2019</v>
      </c>
      <c r="I15" s="86">
        <v>21000</v>
      </c>
      <c r="J15" s="87">
        <v>0</v>
      </c>
      <c r="K15" s="79">
        <v>0</v>
      </c>
      <c r="L15" s="375">
        <v>700</v>
      </c>
      <c r="M15" s="378">
        <v>0</v>
      </c>
      <c r="N15" s="379">
        <v>700</v>
      </c>
      <c r="O15" s="87">
        <v>0</v>
      </c>
      <c r="P15" s="79">
        <v>0</v>
      </c>
      <c r="Q15" s="276">
        <v>10000</v>
      </c>
      <c r="R15" s="89">
        <v>0</v>
      </c>
      <c r="S15" s="112">
        <v>0</v>
      </c>
      <c r="T15" s="269">
        <v>10300</v>
      </c>
      <c r="U15" s="89">
        <v>0</v>
      </c>
      <c r="V15" s="89">
        <v>0</v>
      </c>
      <c r="W15" s="269">
        <v>0</v>
      </c>
      <c r="X15" s="89">
        <v>0</v>
      </c>
      <c r="Y15" s="79">
        <v>0</v>
      </c>
      <c r="Z15" s="86">
        <v>0</v>
      </c>
      <c r="AA15" s="92"/>
      <c r="AB15" s="92"/>
      <c r="AC15" s="92"/>
      <c r="AD15" s="92"/>
      <c r="AE15" s="92"/>
    </row>
    <row r="16" spans="1:31" ht="24.6" customHeight="1" x14ac:dyDescent="0.25">
      <c r="A16" s="105">
        <v>2219</v>
      </c>
      <c r="B16" s="105"/>
      <c r="C16" s="107"/>
      <c r="D16" s="551" t="s">
        <v>454</v>
      </c>
      <c r="E16" s="271" t="s">
        <v>447</v>
      </c>
      <c r="F16" s="36" t="s">
        <v>447</v>
      </c>
      <c r="G16" s="36">
        <v>2017</v>
      </c>
      <c r="H16" s="172">
        <v>2017</v>
      </c>
      <c r="I16" s="86">
        <v>80500</v>
      </c>
      <c r="J16" s="87">
        <v>0</v>
      </c>
      <c r="K16" s="79">
        <v>0</v>
      </c>
      <c r="L16" s="375">
        <v>80500</v>
      </c>
      <c r="M16" s="378">
        <v>0</v>
      </c>
      <c r="N16" s="379">
        <v>80500</v>
      </c>
      <c r="O16" s="87">
        <v>0</v>
      </c>
      <c r="P16" s="79">
        <v>0</v>
      </c>
      <c r="Q16" s="276">
        <v>0</v>
      </c>
      <c r="R16" s="89">
        <v>0</v>
      </c>
      <c r="S16" s="112">
        <v>0</v>
      </c>
      <c r="T16" s="269">
        <v>0</v>
      </c>
      <c r="U16" s="89">
        <v>0</v>
      </c>
      <c r="V16" s="89">
        <v>0</v>
      </c>
      <c r="W16" s="269">
        <v>0</v>
      </c>
      <c r="X16" s="89">
        <v>0</v>
      </c>
      <c r="Y16" s="79">
        <v>0</v>
      </c>
      <c r="Z16" s="86">
        <v>0</v>
      </c>
      <c r="AA16" s="92"/>
      <c r="AB16" s="92"/>
      <c r="AC16" s="92"/>
      <c r="AD16" s="92"/>
      <c r="AE16" s="92"/>
    </row>
    <row r="17" spans="1:31" ht="30" customHeight="1" x14ac:dyDescent="0.25">
      <c r="A17" s="105">
        <v>2219</v>
      </c>
      <c r="B17" s="105"/>
      <c r="C17" s="107"/>
      <c r="D17" s="551" t="s">
        <v>455</v>
      </c>
      <c r="E17" s="271" t="s">
        <v>447</v>
      </c>
      <c r="F17" s="36" t="s">
        <v>447</v>
      </c>
      <c r="G17" s="36">
        <v>2017</v>
      </c>
      <c r="H17" s="172">
        <v>2017</v>
      </c>
      <c r="I17" s="86">
        <v>9075</v>
      </c>
      <c r="J17" s="87">
        <v>0</v>
      </c>
      <c r="K17" s="79">
        <v>0</v>
      </c>
      <c r="L17" s="375">
        <v>9075</v>
      </c>
      <c r="M17" s="378">
        <v>0</v>
      </c>
      <c r="N17" s="379">
        <v>9075</v>
      </c>
      <c r="O17" s="87">
        <v>0</v>
      </c>
      <c r="P17" s="79">
        <v>0</v>
      </c>
      <c r="Q17" s="276">
        <v>0</v>
      </c>
      <c r="R17" s="89">
        <v>0</v>
      </c>
      <c r="S17" s="112">
        <v>0</v>
      </c>
      <c r="T17" s="269">
        <v>0</v>
      </c>
      <c r="U17" s="89">
        <v>0</v>
      </c>
      <c r="V17" s="89">
        <v>0</v>
      </c>
      <c r="W17" s="269">
        <v>0</v>
      </c>
      <c r="X17" s="89">
        <v>0</v>
      </c>
      <c r="Y17" s="79">
        <v>0</v>
      </c>
      <c r="Z17" s="86">
        <v>0</v>
      </c>
      <c r="AA17" s="92"/>
      <c r="AB17" s="92"/>
      <c r="AC17" s="92"/>
      <c r="AD17" s="92"/>
      <c r="AE17" s="92"/>
    </row>
    <row r="18" spans="1:31" ht="30" customHeight="1" x14ac:dyDescent="0.25">
      <c r="A18" s="105">
        <v>2219</v>
      </c>
      <c r="B18" s="105"/>
      <c r="C18" s="107"/>
      <c r="D18" s="551" t="s">
        <v>456</v>
      </c>
      <c r="E18" s="271" t="s">
        <v>444</v>
      </c>
      <c r="F18" s="36" t="s">
        <v>444</v>
      </c>
      <c r="G18" s="36">
        <v>2017</v>
      </c>
      <c r="H18" s="172">
        <v>2017</v>
      </c>
      <c r="I18" s="86">
        <v>9075</v>
      </c>
      <c r="J18" s="87">
        <v>0</v>
      </c>
      <c r="K18" s="79">
        <v>0</v>
      </c>
      <c r="L18" s="375">
        <v>9075</v>
      </c>
      <c r="M18" s="378">
        <v>0</v>
      </c>
      <c r="N18" s="379">
        <v>9075</v>
      </c>
      <c r="O18" s="87">
        <v>0</v>
      </c>
      <c r="P18" s="79">
        <v>0</v>
      </c>
      <c r="Q18" s="276">
        <v>0</v>
      </c>
      <c r="R18" s="89">
        <v>0</v>
      </c>
      <c r="S18" s="112">
        <v>0</v>
      </c>
      <c r="T18" s="269">
        <v>0</v>
      </c>
      <c r="U18" s="89">
        <v>0</v>
      </c>
      <c r="V18" s="89">
        <v>0</v>
      </c>
      <c r="W18" s="269">
        <v>0</v>
      </c>
      <c r="X18" s="89">
        <v>0</v>
      </c>
      <c r="Y18" s="79">
        <v>0</v>
      </c>
      <c r="Z18" s="86">
        <v>0</v>
      </c>
      <c r="AA18" s="92"/>
      <c r="AB18" s="92"/>
      <c r="AC18" s="92"/>
      <c r="AD18" s="92"/>
      <c r="AE18" s="92"/>
    </row>
    <row r="19" spans="1:31" ht="30" customHeight="1" x14ac:dyDescent="0.25">
      <c r="A19" s="105">
        <v>2219</v>
      </c>
      <c r="B19" s="105"/>
      <c r="C19" s="107"/>
      <c r="D19" s="551" t="s">
        <v>457</v>
      </c>
      <c r="E19" s="271" t="s">
        <v>447</v>
      </c>
      <c r="F19" s="36" t="s">
        <v>447</v>
      </c>
      <c r="G19" s="36">
        <v>2017</v>
      </c>
      <c r="H19" s="172">
        <v>2017</v>
      </c>
      <c r="I19" s="86">
        <v>9680</v>
      </c>
      <c r="J19" s="87">
        <v>0</v>
      </c>
      <c r="K19" s="79">
        <v>0</v>
      </c>
      <c r="L19" s="375">
        <v>9680</v>
      </c>
      <c r="M19" s="378">
        <v>0</v>
      </c>
      <c r="N19" s="379">
        <v>9680</v>
      </c>
      <c r="O19" s="87">
        <v>0</v>
      </c>
      <c r="P19" s="79">
        <v>0</v>
      </c>
      <c r="Q19" s="276">
        <v>0</v>
      </c>
      <c r="R19" s="89">
        <v>0</v>
      </c>
      <c r="S19" s="112">
        <v>0</v>
      </c>
      <c r="T19" s="269">
        <v>0</v>
      </c>
      <c r="U19" s="89">
        <v>0</v>
      </c>
      <c r="V19" s="89">
        <v>0</v>
      </c>
      <c r="W19" s="269">
        <v>0</v>
      </c>
      <c r="X19" s="89">
        <v>0</v>
      </c>
      <c r="Y19" s="79">
        <v>0</v>
      </c>
      <c r="Z19" s="86">
        <v>0</v>
      </c>
      <c r="AA19" s="92"/>
      <c r="AB19" s="92"/>
      <c r="AC19" s="92"/>
      <c r="AD19" s="92"/>
      <c r="AE19" s="92"/>
    </row>
    <row r="20" spans="1:31" ht="30" customHeight="1" x14ac:dyDescent="0.25">
      <c r="A20" s="105">
        <v>2219</v>
      </c>
      <c r="B20" s="105"/>
      <c r="C20" s="107"/>
      <c r="D20" s="551" t="s">
        <v>458</v>
      </c>
      <c r="E20" s="271" t="s">
        <v>444</v>
      </c>
      <c r="F20" s="36" t="s">
        <v>444</v>
      </c>
      <c r="G20" s="36">
        <v>2017</v>
      </c>
      <c r="H20" s="172">
        <v>2017</v>
      </c>
      <c r="I20" s="86">
        <v>4550</v>
      </c>
      <c r="J20" s="87">
        <v>0</v>
      </c>
      <c r="K20" s="79">
        <v>0</v>
      </c>
      <c r="L20" s="375">
        <v>4550</v>
      </c>
      <c r="M20" s="378">
        <v>0</v>
      </c>
      <c r="N20" s="379">
        <v>4550</v>
      </c>
      <c r="O20" s="87">
        <v>0</v>
      </c>
      <c r="P20" s="79">
        <v>0</v>
      </c>
      <c r="Q20" s="276">
        <v>0</v>
      </c>
      <c r="R20" s="89">
        <v>0</v>
      </c>
      <c r="S20" s="112">
        <v>0</v>
      </c>
      <c r="T20" s="269">
        <v>0</v>
      </c>
      <c r="U20" s="89">
        <v>0</v>
      </c>
      <c r="V20" s="89">
        <v>0</v>
      </c>
      <c r="W20" s="269">
        <v>0</v>
      </c>
      <c r="X20" s="89">
        <v>0</v>
      </c>
      <c r="Y20" s="79">
        <v>0</v>
      </c>
      <c r="Z20" s="86">
        <v>0</v>
      </c>
      <c r="AA20" s="92"/>
      <c r="AB20" s="92"/>
      <c r="AC20" s="92"/>
      <c r="AD20" s="92"/>
      <c r="AE20" s="92"/>
    </row>
    <row r="21" spans="1:31" ht="30" customHeight="1" x14ac:dyDescent="0.25">
      <c r="A21" s="105">
        <v>2219</v>
      </c>
      <c r="B21" s="105"/>
      <c r="C21" s="107"/>
      <c r="D21" s="551" t="s">
        <v>459</v>
      </c>
      <c r="E21" s="271" t="s">
        <v>447</v>
      </c>
      <c r="F21" s="36" t="s">
        <v>447</v>
      </c>
      <c r="G21" s="36">
        <v>2017</v>
      </c>
      <c r="H21" s="172">
        <v>2017</v>
      </c>
      <c r="I21" s="86">
        <v>2500</v>
      </c>
      <c r="J21" s="87">
        <v>0</v>
      </c>
      <c r="K21" s="79">
        <v>0</v>
      </c>
      <c r="L21" s="375">
        <v>2500</v>
      </c>
      <c r="M21" s="378">
        <v>0</v>
      </c>
      <c r="N21" s="379">
        <v>2500</v>
      </c>
      <c r="O21" s="87">
        <v>0</v>
      </c>
      <c r="P21" s="79">
        <v>0</v>
      </c>
      <c r="Q21" s="276">
        <v>0</v>
      </c>
      <c r="R21" s="89">
        <v>0</v>
      </c>
      <c r="S21" s="112">
        <v>0</v>
      </c>
      <c r="T21" s="269">
        <v>0</v>
      </c>
      <c r="U21" s="89">
        <v>0</v>
      </c>
      <c r="V21" s="89">
        <v>0</v>
      </c>
      <c r="W21" s="269">
        <v>0</v>
      </c>
      <c r="X21" s="89">
        <v>0</v>
      </c>
      <c r="Y21" s="79">
        <v>0</v>
      </c>
      <c r="Z21" s="86">
        <v>0</v>
      </c>
      <c r="AA21" s="92"/>
      <c r="AB21" s="92"/>
      <c r="AC21" s="92"/>
      <c r="AD21" s="92"/>
      <c r="AE21" s="92"/>
    </row>
    <row r="22" spans="1:31" ht="25.5" customHeight="1" x14ac:dyDescent="0.25">
      <c r="A22" s="105">
        <v>2219</v>
      </c>
      <c r="B22" s="105"/>
      <c r="C22" s="107"/>
      <c r="D22" s="551" t="s">
        <v>460</v>
      </c>
      <c r="E22" s="271" t="s">
        <v>447</v>
      </c>
      <c r="F22" s="36" t="s">
        <v>444</v>
      </c>
      <c r="G22" s="36">
        <v>2017</v>
      </c>
      <c r="H22" s="172">
        <v>2017</v>
      </c>
      <c r="I22" s="86">
        <v>5000</v>
      </c>
      <c r="J22" s="87">
        <v>0</v>
      </c>
      <c r="K22" s="79">
        <v>0</v>
      </c>
      <c r="L22" s="375">
        <v>5000</v>
      </c>
      <c r="M22" s="378">
        <v>0</v>
      </c>
      <c r="N22" s="379">
        <v>5000</v>
      </c>
      <c r="O22" s="87">
        <v>0</v>
      </c>
      <c r="P22" s="79">
        <v>0</v>
      </c>
      <c r="Q22" s="276">
        <v>0</v>
      </c>
      <c r="R22" s="89">
        <v>0</v>
      </c>
      <c r="S22" s="112">
        <v>0</v>
      </c>
      <c r="T22" s="269">
        <v>0</v>
      </c>
      <c r="U22" s="89">
        <v>0</v>
      </c>
      <c r="V22" s="89">
        <v>0</v>
      </c>
      <c r="W22" s="269">
        <v>0</v>
      </c>
      <c r="X22" s="89">
        <v>0</v>
      </c>
      <c r="Y22" s="79">
        <v>0</v>
      </c>
      <c r="Z22" s="86">
        <v>0</v>
      </c>
      <c r="AA22" s="92"/>
      <c r="AB22" s="92"/>
      <c r="AC22" s="92"/>
      <c r="AD22" s="92"/>
      <c r="AE22" s="92"/>
    </row>
    <row r="23" spans="1:31" ht="30.75" customHeight="1" x14ac:dyDescent="0.25">
      <c r="A23" s="105">
        <v>2219</v>
      </c>
      <c r="B23" s="105"/>
      <c r="C23" s="107"/>
      <c r="D23" s="551" t="s">
        <v>461</v>
      </c>
      <c r="E23" s="271" t="s">
        <v>447</v>
      </c>
      <c r="F23" s="36" t="s">
        <v>447</v>
      </c>
      <c r="G23" s="36">
        <v>2017</v>
      </c>
      <c r="H23" s="172">
        <v>2018</v>
      </c>
      <c r="I23" s="86">
        <v>5200</v>
      </c>
      <c r="J23" s="87">
        <v>0</v>
      </c>
      <c r="K23" s="79">
        <v>0</v>
      </c>
      <c r="L23" s="375">
        <v>200</v>
      </c>
      <c r="M23" s="378">
        <v>0</v>
      </c>
      <c r="N23" s="379">
        <v>200</v>
      </c>
      <c r="O23" s="87">
        <v>0</v>
      </c>
      <c r="P23" s="79">
        <v>0</v>
      </c>
      <c r="Q23" s="276">
        <v>5000</v>
      </c>
      <c r="R23" s="89">
        <v>0</v>
      </c>
      <c r="S23" s="112">
        <v>0</v>
      </c>
      <c r="T23" s="269">
        <v>0</v>
      </c>
      <c r="U23" s="89">
        <v>0</v>
      </c>
      <c r="V23" s="89">
        <v>0</v>
      </c>
      <c r="W23" s="269">
        <v>0</v>
      </c>
      <c r="X23" s="89">
        <v>0</v>
      </c>
      <c r="Y23" s="79">
        <v>0</v>
      </c>
      <c r="Z23" s="86">
        <v>0</v>
      </c>
      <c r="AA23" s="92"/>
      <c r="AB23" s="92"/>
      <c r="AC23" s="92"/>
      <c r="AD23" s="92"/>
      <c r="AE23" s="92"/>
    </row>
    <row r="24" spans="1:31" ht="30.75" customHeight="1" x14ac:dyDescent="0.25">
      <c r="A24" s="105">
        <v>2219</v>
      </c>
      <c r="B24" s="105"/>
      <c r="C24" s="107"/>
      <c r="D24" s="551" t="s">
        <v>462</v>
      </c>
      <c r="E24" s="271" t="s">
        <v>444</v>
      </c>
      <c r="F24" s="36" t="s">
        <v>444</v>
      </c>
      <c r="G24" s="36">
        <v>2017</v>
      </c>
      <c r="H24" s="172">
        <v>2019</v>
      </c>
      <c r="I24" s="86">
        <v>40000</v>
      </c>
      <c r="J24" s="87">
        <v>0</v>
      </c>
      <c r="K24" s="79">
        <v>0</v>
      </c>
      <c r="L24" s="375">
        <v>19000</v>
      </c>
      <c r="M24" s="378">
        <v>0</v>
      </c>
      <c r="N24" s="379">
        <v>19000</v>
      </c>
      <c r="O24" s="87">
        <v>0</v>
      </c>
      <c r="P24" s="79">
        <v>0</v>
      </c>
      <c r="Q24" s="276">
        <v>15000</v>
      </c>
      <c r="R24" s="89">
        <v>0</v>
      </c>
      <c r="S24" s="112">
        <v>0</v>
      </c>
      <c r="T24" s="269">
        <v>6000</v>
      </c>
      <c r="U24" s="89">
        <v>0</v>
      </c>
      <c r="V24" s="89">
        <v>0</v>
      </c>
      <c r="W24" s="269">
        <v>0</v>
      </c>
      <c r="X24" s="89">
        <v>0</v>
      </c>
      <c r="Y24" s="79">
        <v>0</v>
      </c>
      <c r="Z24" s="86">
        <v>0</v>
      </c>
      <c r="AA24" s="92"/>
      <c r="AB24" s="92"/>
      <c r="AC24" s="92"/>
      <c r="AD24" s="92"/>
      <c r="AE24" s="92"/>
    </row>
    <row r="25" spans="1:31" ht="25.15" customHeight="1" x14ac:dyDescent="0.25">
      <c r="A25" s="105">
        <v>2219</v>
      </c>
      <c r="B25" s="105"/>
      <c r="C25" s="107"/>
      <c r="D25" s="551" t="s">
        <v>463</v>
      </c>
      <c r="E25" s="271" t="s">
        <v>447</v>
      </c>
      <c r="F25" s="36" t="s">
        <v>447</v>
      </c>
      <c r="G25" s="36">
        <v>2017</v>
      </c>
      <c r="H25" s="172">
        <v>2019</v>
      </c>
      <c r="I25" s="86">
        <v>22000</v>
      </c>
      <c r="J25" s="87">
        <v>0</v>
      </c>
      <c r="K25" s="79">
        <v>0</v>
      </c>
      <c r="L25" s="375">
        <v>600</v>
      </c>
      <c r="M25" s="378">
        <v>0</v>
      </c>
      <c r="N25" s="379">
        <v>600</v>
      </c>
      <c r="O25" s="87">
        <v>0</v>
      </c>
      <c r="P25" s="79">
        <v>0</v>
      </c>
      <c r="Q25" s="276">
        <v>10000</v>
      </c>
      <c r="R25" s="89">
        <v>0</v>
      </c>
      <c r="S25" s="112">
        <v>0</v>
      </c>
      <c r="T25" s="269">
        <v>11400</v>
      </c>
      <c r="U25" s="89">
        <v>0</v>
      </c>
      <c r="V25" s="89">
        <v>0</v>
      </c>
      <c r="W25" s="269">
        <v>0</v>
      </c>
      <c r="X25" s="89">
        <v>0</v>
      </c>
      <c r="Y25" s="79">
        <v>0</v>
      </c>
      <c r="Z25" s="86">
        <v>0</v>
      </c>
      <c r="AA25" s="92"/>
      <c r="AB25" s="92"/>
      <c r="AC25" s="92"/>
      <c r="AD25" s="92"/>
      <c r="AE25" s="92"/>
    </row>
    <row r="26" spans="1:31" ht="25.15" customHeight="1" x14ac:dyDescent="0.25">
      <c r="A26" s="105">
        <v>2219</v>
      </c>
      <c r="B26" s="105"/>
      <c r="C26" s="107"/>
      <c r="D26" s="551" t="s">
        <v>464</v>
      </c>
      <c r="E26" s="271" t="s">
        <v>444</v>
      </c>
      <c r="F26" s="36" t="s">
        <v>444</v>
      </c>
      <c r="G26" s="36">
        <v>2017</v>
      </c>
      <c r="H26" s="172">
        <v>2017</v>
      </c>
      <c r="I26" s="86">
        <v>3500</v>
      </c>
      <c r="J26" s="87">
        <v>0</v>
      </c>
      <c r="K26" s="79">
        <v>0</v>
      </c>
      <c r="L26" s="375">
        <v>3500</v>
      </c>
      <c r="M26" s="378">
        <v>0</v>
      </c>
      <c r="N26" s="379">
        <v>3500</v>
      </c>
      <c r="O26" s="87">
        <v>0</v>
      </c>
      <c r="P26" s="79">
        <v>0</v>
      </c>
      <c r="Q26" s="276">
        <v>0</v>
      </c>
      <c r="R26" s="89">
        <v>0</v>
      </c>
      <c r="S26" s="112">
        <v>0</v>
      </c>
      <c r="T26" s="269">
        <v>0</v>
      </c>
      <c r="U26" s="89">
        <v>0</v>
      </c>
      <c r="V26" s="89">
        <v>0</v>
      </c>
      <c r="W26" s="269">
        <v>0</v>
      </c>
      <c r="X26" s="89">
        <v>0</v>
      </c>
      <c r="Y26" s="79">
        <v>0</v>
      </c>
      <c r="Z26" s="86">
        <v>0</v>
      </c>
      <c r="AA26" s="92"/>
      <c r="AB26" s="92"/>
      <c r="AC26" s="92"/>
      <c r="AD26" s="92"/>
      <c r="AE26" s="92"/>
    </row>
    <row r="27" spans="1:31" ht="25.15" customHeight="1" x14ac:dyDescent="0.25">
      <c r="A27" s="105">
        <v>2219</v>
      </c>
      <c r="B27" s="105"/>
      <c r="C27" s="107"/>
      <c r="D27" s="570" t="s">
        <v>465</v>
      </c>
      <c r="E27" s="271" t="s">
        <v>447</v>
      </c>
      <c r="F27" s="36" t="s">
        <v>447</v>
      </c>
      <c r="G27" s="36">
        <v>2017</v>
      </c>
      <c r="H27" s="172">
        <v>2018</v>
      </c>
      <c r="I27" s="86">
        <v>3500</v>
      </c>
      <c r="J27" s="87">
        <v>0</v>
      </c>
      <c r="K27" s="79">
        <v>0</v>
      </c>
      <c r="L27" s="375">
        <v>300</v>
      </c>
      <c r="M27" s="378">
        <v>0</v>
      </c>
      <c r="N27" s="379">
        <v>300</v>
      </c>
      <c r="O27" s="87">
        <v>0</v>
      </c>
      <c r="P27" s="79">
        <v>0</v>
      </c>
      <c r="Q27" s="276">
        <v>3200</v>
      </c>
      <c r="R27" s="89">
        <v>0</v>
      </c>
      <c r="S27" s="112">
        <v>0</v>
      </c>
      <c r="T27" s="269">
        <v>0</v>
      </c>
      <c r="U27" s="89">
        <v>0</v>
      </c>
      <c r="V27" s="89">
        <v>0</v>
      </c>
      <c r="W27" s="269">
        <v>0</v>
      </c>
      <c r="X27" s="89">
        <v>0</v>
      </c>
      <c r="Y27" s="79">
        <v>0</v>
      </c>
      <c r="Z27" s="86">
        <v>0</v>
      </c>
      <c r="AA27" s="92"/>
      <c r="AB27" s="92"/>
      <c r="AC27" s="92"/>
      <c r="AD27" s="92"/>
      <c r="AE27" s="92"/>
    </row>
    <row r="28" spans="1:31" ht="25.15" customHeight="1" x14ac:dyDescent="0.25">
      <c r="A28" s="105">
        <v>2219</v>
      </c>
      <c r="B28" s="105"/>
      <c r="C28" s="107"/>
      <c r="D28" s="551" t="s">
        <v>466</v>
      </c>
      <c r="E28" s="271" t="s">
        <v>444</v>
      </c>
      <c r="F28" s="36" t="s">
        <v>444</v>
      </c>
      <c r="G28" s="36">
        <v>2017</v>
      </c>
      <c r="H28" s="172">
        <v>2017</v>
      </c>
      <c r="I28" s="86">
        <v>15000</v>
      </c>
      <c r="J28" s="87">
        <v>0</v>
      </c>
      <c r="K28" s="79">
        <v>0</v>
      </c>
      <c r="L28" s="375">
        <v>15000</v>
      </c>
      <c r="M28" s="378">
        <v>0</v>
      </c>
      <c r="N28" s="379">
        <v>15000</v>
      </c>
      <c r="O28" s="87">
        <v>0</v>
      </c>
      <c r="P28" s="79">
        <v>0</v>
      </c>
      <c r="Q28" s="276">
        <v>0</v>
      </c>
      <c r="R28" s="89">
        <v>0</v>
      </c>
      <c r="S28" s="112">
        <v>0</v>
      </c>
      <c r="T28" s="269">
        <v>0</v>
      </c>
      <c r="U28" s="89">
        <v>0</v>
      </c>
      <c r="V28" s="89">
        <v>0</v>
      </c>
      <c r="W28" s="269">
        <v>0</v>
      </c>
      <c r="X28" s="89">
        <v>0</v>
      </c>
      <c r="Y28" s="79">
        <v>0</v>
      </c>
      <c r="Z28" s="86">
        <v>0</v>
      </c>
      <c r="AA28" s="92"/>
      <c r="AB28" s="92"/>
      <c r="AC28" s="92"/>
      <c r="AD28" s="92"/>
      <c r="AE28" s="92"/>
    </row>
    <row r="29" spans="1:31" ht="30.75" customHeight="1" x14ac:dyDescent="0.25">
      <c r="A29" s="105">
        <v>2219</v>
      </c>
      <c r="B29" s="105"/>
      <c r="C29" s="107"/>
      <c r="D29" s="551" t="s">
        <v>467</v>
      </c>
      <c r="E29" s="271" t="s">
        <v>444</v>
      </c>
      <c r="F29" s="36" t="s">
        <v>444</v>
      </c>
      <c r="G29" s="36">
        <v>2017</v>
      </c>
      <c r="H29" s="172">
        <v>2018</v>
      </c>
      <c r="I29" s="86">
        <v>20000</v>
      </c>
      <c r="J29" s="87">
        <v>0</v>
      </c>
      <c r="K29" s="79">
        <v>0</v>
      </c>
      <c r="L29" s="375">
        <v>500</v>
      </c>
      <c r="M29" s="378">
        <v>0</v>
      </c>
      <c r="N29" s="379">
        <v>500</v>
      </c>
      <c r="O29" s="87">
        <v>0</v>
      </c>
      <c r="P29" s="79">
        <v>0</v>
      </c>
      <c r="Q29" s="276">
        <v>19500</v>
      </c>
      <c r="R29" s="89">
        <v>0</v>
      </c>
      <c r="S29" s="112">
        <v>0</v>
      </c>
      <c r="T29" s="269">
        <v>0</v>
      </c>
      <c r="U29" s="89">
        <v>0</v>
      </c>
      <c r="V29" s="89">
        <v>0</v>
      </c>
      <c r="W29" s="269">
        <v>0</v>
      </c>
      <c r="X29" s="89">
        <v>0</v>
      </c>
      <c r="Y29" s="79">
        <v>0</v>
      </c>
      <c r="Z29" s="86">
        <v>0</v>
      </c>
      <c r="AA29" s="92"/>
      <c r="AB29" s="92"/>
      <c r="AC29" s="92"/>
      <c r="AD29" s="92"/>
      <c r="AE29" s="92"/>
    </row>
    <row r="30" spans="1:31" ht="30.6" customHeight="1" x14ac:dyDescent="0.25">
      <c r="A30" s="105">
        <v>2219</v>
      </c>
      <c r="B30" s="105"/>
      <c r="C30" s="107"/>
      <c r="D30" s="551" t="s">
        <v>468</v>
      </c>
      <c r="E30" s="271" t="s">
        <v>447</v>
      </c>
      <c r="F30" s="36" t="s">
        <v>447</v>
      </c>
      <c r="G30" s="36">
        <v>2017</v>
      </c>
      <c r="H30" s="172">
        <v>2018</v>
      </c>
      <c r="I30" s="86">
        <v>15000</v>
      </c>
      <c r="J30" s="87">
        <v>0</v>
      </c>
      <c r="K30" s="79">
        <v>0</v>
      </c>
      <c r="L30" s="375">
        <v>300</v>
      </c>
      <c r="M30" s="378">
        <v>0</v>
      </c>
      <c r="N30" s="379">
        <v>300</v>
      </c>
      <c r="O30" s="87">
        <v>0</v>
      </c>
      <c r="P30" s="79">
        <v>0</v>
      </c>
      <c r="Q30" s="276">
        <v>14700</v>
      </c>
      <c r="R30" s="89">
        <v>0</v>
      </c>
      <c r="S30" s="112">
        <v>0</v>
      </c>
      <c r="T30" s="269">
        <v>0</v>
      </c>
      <c r="U30" s="89">
        <v>0</v>
      </c>
      <c r="V30" s="89">
        <v>0</v>
      </c>
      <c r="W30" s="269">
        <v>0</v>
      </c>
      <c r="X30" s="89">
        <v>0</v>
      </c>
      <c r="Y30" s="79">
        <v>0</v>
      </c>
      <c r="Z30" s="86">
        <v>0</v>
      </c>
      <c r="AA30" s="92"/>
      <c r="AB30" s="92"/>
      <c r="AC30" s="92"/>
      <c r="AD30" s="92"/>
      <c r="AE30" s="92"/>
    </row>
    <row r="31" spans="1:31" ht="25.15" customHeight="1" x14ac:dyDescent="0.25">
      <c r="A31" s="105">
        <v>2219</v>
      </c>
      <c r="B31" s="105"/>
      <c r="C31" s="107"/>
      <c r="D31" s="551" t="s">
        <v>469</v>
      </c>
      <c r="E31" s="271" t="s">
        <v>444</v>
      </c>
      <c r="F31" s="36" t="s">
        <v>447</v>
      </c>
      <c r="G31" s="36">
        <v>2017</v>
      </c>
      <c r="H31" s="172">
        <v>2020</v>
      </c>
      <c r="I31" s="86">
        <v>100000</v>
      </c>
      <c r="J31" s="87">
        <v>0</v>
      </c>
      <c r="K31" s="79">
        <v>0</v>
      </c>
      <c r="L31" s="375">
        <v>5000</v>
      </c>
      <c r="M31" s="378">
        <v>0</v>
      </c>
      <c r="N31" s="379">
        <v>5000</v>
      </c>
      <c r="O31" s="87">
        <v>0</v>
      </c>
      <c r="P31" s="79">
        <v>0</v>
      </c>
      <c r="Q31" s="276">
        <v>35000</v>
      </c>
      <c r="R31" s="89">
        <v>0</v>
      </c>
      <c r="S31" s="112">
        <v>0</v>
      </c>
      <c r="T31" s="269">
        <v>30000</v>
      </c>
      <c r="U31" s="89">
        <v>0</v>
      </c>
      <c r="V31" s="89">
        <v>0</v>
      </c>
      <c r="W31" s="269">
        <v>30000</v>
      </c>
      <c r="X31" s="89">
        <v>0</v>
      </c>
      <c r="Y31" s="79">
        <v>0</v>
      </c>
      <c r="Z31" s="86">
        <v>0</v>
      </c>
      <c r="AA31" s="92"/>
      <c r="AB31" s="92"/>
      <c r="AC31" s="92"/>
      <c r="AD31" s="92"/>
      <c r="AE31" s="92"/>
    </row>
    <row r="32" spans="1:31" ht="25.15" customHeight="1" x14ac:dyDescent="0.25">
      <c r="A32" s="105">
        <v>2219</v>
      </c>
      <c r="B32" s="105"/>
      <c r="C32" s="107"/>
      <c r="D32" s="551" t="s">
        <v>470</v>
      </c>
      <c r="E32" s="271" t="s">
        <v>447</v>
      </c>
      <c r="F32" s="36" t="s">
        <v>447</v>
      </c>
      <c r="G32" s="36">
        <v>2017</v>
      </c>
      <c r="H32" s="172">
        <v>2017</v>
      </c>
      <c r="I32" s="86">
        <v>1650</v>
      </c>
      <c r="J32" s="87">
        <v>0</v>
      </c>
      <c r="K32" s="79">
        <v>0</v>
      </c>
      <c r="L32" s="375">
        <v>1650</v>
      </c>
      <c r="M32" s="378">
        <v>0</v>
      </c>
      <c r="N32" s="379">
        <v>1650</v>
      </c>
      <c r="O32" s="87">
        <v>0</v>
      </c>
      <c r="P32" s="79">
        <v>0</v>
      </c>
      <c r="Q32" s="276">
        <v>0</v>
      </c>
      <c r="R32" s="89">
        <v>0</v>
      </c>
      <c r="S32" s="112">
        <v>0</v>
      </c>
      <c r="T32" s="269">
        <v>0</v>
      </c>
      <c r="U32" s="89">
        <v>0</v>
      </c>
      <c r="V32" s="89">
        <v>0</v>
      </c>
      <c r="W32" s="269">
        <v>0</v>
      </c>
      <c r="X32" s="89">
        <v>0</v>
      </c>
      <c r="Y32" s="79">
        <v>0</v>
      </c>
      <c r="Z32" s="86">
        <v>0</v>
      </c>
      <c r="AA32" s="92"/>
      <c r="AB32" s="92"/>
      <c r="AC32" s="92"/>
      <c r="AD32" s="92"/>
      <c r="AE32" s="92"/>
    </row>
    <row r="33" spans="1:31" ht="25.15" customHeight="1" x14ac:dyDescent="0.25">
      <c r="A33" s="105">
        <v>2219</v>
      </c>
      <c r="B33" s="105"/>
      <c r="C33" s="107"/>
      <c r="D33" s="551" t="s">
        <v>471</v>
      </c>
      <c r="E33" s="271" t="s">
        <v>447</v>
      </c>
      <c r="F33" s="36" t="s">
        <v>447</v>
      </c>
      <c r="G33" s="36">
        <v>2017</v>
      </c>
      <c r="H33" s="172">
        <v>2017</v>
      </c>
      <c r="I33" s="86">
        <v>4500</v>
      </c>
      <c r="J33" s="87">
        <v>0</v>
      </c>
      <c r="K33" s="79">
        <v>0</v>
      </c>
      <c r="L33" s="375">
        <v>4500</v>
      </c>
      <c r="M33" s="378">
        <v>0</v>
      </c>
      <c r="N33" s="379">
        <v>4500</v>
      </c>
      <c r="O33" s="87">
        <v>0</v>
      </c>
      <c r="P33" s="79">
        <v>0</v>
      </c>
      <c r="Q33" s="276">
        <v>0</v>
      </c>
      <c r="R33" s="89">
        <v>0</v>
      </c>
      <c r="S33" s="112">
        <v>0</v>
      </c>
      <c r="T33" s="269">
        <v>0</v>
      </c>
      <c r="U33" s="89">
        <v>0</v>
      </c>
      <c r="V33" s="89">
        <v>0</v>
      </c>
      <c r="W33" s="269">
        <v>0</v>
      </c>
      <c r="X33" s="89">
        <v>0</v>
      </c>
      <c r="Y33" s="79">
        <v>0</v>
      </c>
      <c r="Z33" s="86">
        <v>0</v>
      </c>
      <c r="AA33" s="92"/>
      <c r="AB33" s="92"/>
      <c r="AC33" s="92"/>
      <c r="AD33" s="92"/>
      <c r="AE33" s="92"/>
    </row>
    <row r="34" spans="1:31" ht="30.6" customHeight="1" thickBot="1" x14ac:dyDescent="0.3">
      <c r="A34" s="105">
        <v>2219</v>
      </c>
      <c r="B34" s="105"/>
      <c r="C34" s="107"/>
      <c r="D34" s="571" t="s">
        <v>472</v>
      </c>
      <c r="E34" s="271" t="s">
        <v>447</v>
      </c>
      <c r="F34" s="36" t="s">
        <v>447</v>
      </c>
      <c r="G34" s="36">
        <v>2017</v>
      </c>
      <c r="H34" s="172">
        <v>2017</v>
      </c>
      <c r="I34" s="86">
        <v>5500</v>
      </c>
      <c r="J34" s="87">
        <v>0</v>
      </c>
      <c r="K34" s="79">
        <v>0</v>
      </c>
      <c r="L34" s="375">
        <v>5500</v>
      </c>
      <c r="M34" s="378">
        <v>0</v>
      </c>
      <c r="N34" s="379">
        <v>5500</v>
      </c>
      <c r="O34" s="87">
        <v>0</v>
      </c>
      <c r="P34" s="79">
        <v>0</v>
      </c>
      <c r="Q34" s="276">
        <v>0</v>
      </c>
      <c r="R34" s="89">
        <v>0</v>
      </c>
      <c r="S34" s="112">
        <v>0</v>
      </c>
      <c r="T34" s="269">
        <v>0</v>
      </c>
      <c r="U34" s="89">
        <v>0</v>
      </c>
      <c r="V34" s="89">
        <v>0</v>
      </c>
      <c r="W34" s="269">
        <v>0</v>
      </c>
      <c r="X34" s="89">
        <v>0</v>
      </c>
      <c r="Y34" s="79">
        <v>0</v>
      </c>
      <c r="Z34" s="86">
        <v>0</v>
      </c>
      <c r="AA34" s="92"/>
      <c r="AB34" s="92"/>
      <c r="AC34" s="92"/>
      <c r="AD34" s="92"/>
      <c r="AE34" s="92"/>
    </row>
    <row r="35" spans="1:31" s="30" customFormat="1" ht="23.1" customHeight="1" thickBot="1" x14ac:dyDescent="0.3">
      <c r="A35" s="42"/>
      <c r="B35" s="43"/>
      <c r="C35" s="52"/>
      <c r="D35" s="740" t="s">
        <v>1</v>
      </c>
      <c r="E35" s="741"/>
      <c r="F35" s="741"/>
      <c r="G35" s="741"/>
      <c r="H35" s="741"/>
      <c r="I35" s="77">
        <f t="shared" ref="I35:Z35" si="0">SUM(I7:I34)</f>
        <v>545877</v>
      </c>
      <c r="J35" s="187">
        <f t="shared" si="0"/>
        <v>0</v>
      </c>
      <c r="K35" s="75">
        <f t="shared" si="0"/>
        <v>0</v>
      </c>
      <c r="L35" s="405">
        <f t="shared" si="0"/>
        <v>184977</v>
      </c>
      <c r="M35" s="561">
        <f t="shared" si="0"/>
        <v>0</v>
      </c>
      <c r="N35" s="389">
        <f t="shared" si="0"/>
        <v>184977</v>
      </c>
      <c r="O35" s="75">
        <f t="shared" si="0"/>
        <v>0</v>
      </c>
      <c r="P35" s="75">
        <f t="shared" si="0"/>
        <v>0</v>
      </c>
      <c r="Q35" s="195">
        <f t="shared" si="0"/>
        <v>237950</v>
      </c>
      <c r="R35" s="76">
        <f t="shared" si="0"/>
        <v>0</v>
      </c>
      <c r="S35" s="74">
        <f t="shared" si="0"/>
        <v>0</v>
      </c>
      <c r="T35" s="200">
        <f t="shared" si="0"/>
        <v>92950</v>
      </c>
      <c r="U35" s="75">
        <f t="shared" si="0"/>
        <v>0</v>
      </c>
      <c r="V35" s="74">
        <f t="shared" si="0"/>
        <v>0</v>
      </c>
      <c r="W35" s="195">
        <f t="shared" si="0"/>
        <v>30000</v>
      </c>
      <c r="X35" s="75">
        <f t="shared" si="0"/>
        <v>0</v>
      </c>
      <c r="Y35" s="75">
        <f t="shared" si="0"/>
        <v>0</v>
      </c>
      <c r="Z35" s="77">
        <f t="shared" si="0"/>
        <v>0</v>
      </c>
      <c r="AA35" s="92"/>
    </row>
    <row r="36" spans="1:31" s="30" customFormat="1" ht="20.25" customHeight="1" x14ac:dyDescent="0.25">
      <c r="A36" s="47"/>
      <c r="B36" s="47"/>
      <c r="C36" s="47"/>
      <c r="D36" s="53"/>
      <c r="E36" s="53"/>
      <c r="F36" s="53"/>
      <c r="G36" s="53"/>
      <c r="H36" s="53"/>
      <c r="I36" s="61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62"/>
      <c r="X36" s="62"/>
      <c r="Y36" s="62"/>
      <c r="Z36" s="62"/>
    </row>
    <row r="37" spans="1:31" s="30" customFormat="1" ht="7.5" customHeight="1" x14ac:dyDescent="0.25">
      <c r="A37" s="47"/>
      <c r="B37" s="47"/>
      <c r="C37" s="47"/>
      <c r="D37" s="188"/>
      <c r="E37" s="188"/>
      <c r="F37" s="188"/>
      <c r="G37" s="188"/>
      <c r="H37" s="188"/>
      <c r="I37" s="189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</row>
    <row r="38" spans="1:31" s="30" customFormat="1" ht="7.5" customHeight="1" x14ac:dyDescent="0.25">
      <c r="A38" s="47"/>
      <c r="B38" s="47"/>
      <c r="C38" s="47"/>
      <c r="D38" s="188"/>
      <c r="E38" s="188"/>
      <c r="F38" s="188"/>
      <c r="G38" s="188"/>
      <c r="H38" s="188"/>
      <c r="I38" s="189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</row>
    <row r="39" spans="1:31" s="30" customFormat="1" ht="7.5" customHeight="1" x14ac:dyDescent="0.25">
      <c r="A39" s="47"/>
      <c r="B39" s="47"/>
      <c r="C39" s="47"/>
      <c r="D39" s="188"/>
      <c r="E39" s="188"/>
      <c r="F39" s="188"/>
      <c r="G39" s="188"/>
      <c r="H39" s="188"/>
      <c r="I39" s="189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</row>
    <row r="40" spans="1:31" s="30" customFormat="1" ht="7.5" customHeight="1" x14ac:dyDescent="0.25">
      <c r="A40" s="47"/>
      <c r="B40" s="47"/>
      <c r="C40" s="47"/>
      <c r="D40" s="188"/>
      <c r="E40" s="188"/>
      <c r="F40" s="188"/>
      <c r="G40" s="188"/>
      <c r="H40" s="188"/>
      <c r="I40" s="189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</row>
    <row r="41" spans="1:31" s="30" customFormat="1" ht="7.5" customHeight="1" x14ac:dyDescent="0.25">
      <c r="A41" s="47"/>
      <c r="B41" s="47"/>
      <c r="C41" s="47"/>
      <c r="D41" s="188"/>
      <c r="E41" s="188"/>
      <c r="F41" s="188"/>
      <c r="G41" s="188"/>
      <c r="H41" s="188"/>
      <c r="I41" s="189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</row>
    <row r="42" spans="1:31" s="30" customFormat="1" ht="7.5" customHeight="1" x14ac:dyDescent="0.25">
      <c r="A42" s="47"/>
      <c r="B42" s="47"/>
      <c r="C42" s="47"/>
      <c r="D42" s="188"/>
      <c r="E42" s="188"/>
      <c r="F42" s="188"/>
      <c r="G42" s="188"/>
      <c r="H42" s="188"/>
      <c r="I42" s="189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</row>
    <row r="43" spans="1:31" s="30" customFormat="1" ht="19.899999999999999" customHeight="1" x14ac:dyDescent="0.25">
      <c r="A43" s="47"/>
      <c r="B43" s="47"/>
      <c r="C43" s="47"/>
      <c r="D43" s="188"/>
      <c r="E43" s="188"/>
      <c r="F43" s="188"/>
      <c r="G43" s="188"/>
      <c r="H43" s="188"/>
      <c r="I43" s="189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</row>
    <row r="44" spans="1:31" ht="15.75" customHeight="1" x14ac:dyDescent="0.25">
      <c r="Z44" s="65" t="s">
        <v>102</v>
      </c>
    </row>
    <row r="45" spans="1:31" ht="24.75" customHeight="1" x14ac:dyDescent="0.25">
      <c r="A45" s="5"/>
      <c r="D45" s="63" t="s">
        <v>44</v>
      </c>
      <c r="E45" s="64" t="s">
        <v>47</v>
      </c>
      <c r="F45" s="65"/>
      <c r="G45" s="65"/>
      <c r="H45" s="65"/>
      <c r="I45" s="65"/>
      <c r="J45" s="65"/>
      <c r="K45" s="65"/>
      <c r="L45" s="65"/>
      <c r="M45" s="14"/>
      <c r="N45" s="14"/>
      <c r="O45" s="14"/>
      <c r="P45" s="1"/>
      <c r="Z45" s="4" t="s">
        <v>26</v>
      </c>
    </row>
    <row r="46" spans="1:31" ht="15" customHeight="1" thickBot="1" x14ac:dyDescent="0.25">
      <c r="A46" s="692" t="s">
        <v>118</v>
      </c>
      <c r="B46" s="693"/>
      <c r="C46" s="694"/>
      <c r="I46" s="6" t="s">
        <v>2</v>
      </c>
      <c r="J46" s="6" t="s">
        <v>3</v>
      </c>
      <c r="K46" s="6" t="s">
        <v>4</v>
      </c>
      <c r="L46" s="6" t="s">
        <v>5</v>
      </c>
      <c r="M46" s="6" t="s">
        <v>6</v>
      </c>
      <c r="N46" s="6" t="s">
        <v>7</v>
      </c>
      <c r="O46" s="7" t="s">
        <v>208</v>
      </c>
      <c r="P46" s="7" t="s">
        <v>8</v>
      </c>
      <c r="Q46" s="7" t="s">
        <v>9</v>
      </c>
      <c r="R46" s="7" t="s">
        <v>10</v>
      </c>
      <c r="S46" s="7" t="s">
        <v>209</v>
      </c>
      <c r="T46" s="7" t="s">
        <v>11</v>
      </c>
      <c r="U46" s="7" t="s">
        <v>14</v>
      </c>
      <c r="V46" s="7" t="s">
        <v>19</v>
      </c>
      <c r="W46" s="7" t="s">
        <v>210</v>
      </c>
      <c r="X46" s="6" t="s">
        <v>30</v>
      </c>
      <c r="Y46" s="6" t="s">
        <v>31</v>
      </c>
      <c r="Z46" s="6" t="s">
        <v>32</v>
      </c>
    </row>
    <row r="47" spans="1:31" ht="15.75" customHeight="1" thickBot="1" x14ac:dyDescent="0.25">
      <c r="A47" s="695"/>
      <c r="B47" s="696"/>
      <c r="C47" s="697"/>
      <c r="D47" s="757" t="s">
        <v>0</v>
      </c>
      <c r="E47" s="729" t="s">
        <v>34</v>
      </c>
      <c r="F47" s="732" t="s">
        <v>35</v>
      </c>
      <c r="G47" s="735" t="s">
        <v>36</v>
      </c>
      <c r="H47" s="736"/>
      <c r="I47" s="708" t="s">
        <v>27</v>
      </c>
      <c r="J47" s="558" t="s">
        <v>33</v>
      </c>
      <c r="K47" s="27" t="s">
        <v>13</v>
      </c>
      <c r="L47" s="390" t="s">
        <v>12</v>
      </c>
      <c r="M47" s="752" t="s">
        <v>128</v>
      </c>
      <c r="N47" s="717"/>
      <c r="O47" s="717"/>
      <c r="P47" s="718"/>
      <c r="Q47" s="678" t="s">
        <v>136</v>
      </c>
      <c r="R47" s="679"/>
      <c r="S47" s="679"/>
      <c r="T47" s="679"/>
      <c r="U47" s="679"/>
      <c r="V47" s="679"/>
      <c r="W47" s="679"/>
      <c r="X47" s="679"/>
      <c r="Y47" s="679"/>
      <c r="Z47" s="668" t="s">
        <v>135</v>
      </c>
    </row>
    <row r="48" spans="1:31" ht="15.75" customHeight="1" x14ac:dyDescent="0.2">
      <c r="A48" s="698" t="s">
        <v>39</v>
      </c>
      <c r="B48" s="700" t="s">
        <v>40</v>
      </c>
      <c r="C48" s="702" t="s">
        <v>41</v>
      </c>
      <c r="D48" s="758"/>
      <c r="E48" s="730"/>
      <c r="F48" s="733"/>
      <c r="G48" s="737" t="s">
        <v>37</v>
      </c>
      <c r="H48" s="714" t="s">
        <v>38</v>
      </c>
      <c r="I48" s="709"/>
      <c r="J48" s="748" t="s">
        <v>132</v>
      </c>
      <c r="K48" s="704" t="s">
        <v>133</v>
      </c>
      <c r="L48" s="727" t="s">
        <v>134</v>
      </c>
      <c r="M48" s="753" t="s">
        <v>129</v>
      </c>
      <c r="N48" s="721" t="s">
        <v>43</v>
      </c>
      <c r="O48" s="683" t="s">
        <v>21</v>
      </c>
      <c r="P48" s="685" t="s">
        <v>22</v>
      </c>
      <c r="Q48" s="675" t="s">
        <v>117</v>
      </c>
      <c r="R48" s="676"/>
      <c r="S48" s="680"/>
      <c r="T48" s="675" t="s">
        <v>121</v>
      </c>
      <c r="U48" s="676"/>
      <c r="V48" s="677"/>
      <c r="W48" s="676" t="s">
        <v>130</v>
      </c>
      <c r="X48" s="676"/>
      <c r="Y48" s="726"/>
      <c r="Z48" s="706"/>
    </row>
    <row r="49" spans="1:31" ht="39" customHeight="1" thickBot="1" x14ac:dyDescent="0.25">
      <c r="A49" s="699"/>
      <c r="B49" s="701"/>
      <c r="C49" s="703"/>
      <c r="D49" s="759"/>
      <c r="E49" s="731"/>
      <c r="F49" s="734"/>
      <c r="G49" s="738"/>
      <c r="H49" s="715"/>
      <c r="I49" s="710"/>
      <c r="J49" s="749"/>
      <c r="K49" s="705"/>
      <c r="L49" s="728"/>
      <c r="M49" s="754"/>
      <c r="N49" s="722"/>
      <c r="O49" s="684"/>
      <c r="P49" s="686"/>
      <c r="Q49" s="194" t="s">
        <v>20</v>
      </c>
      <c r="R49" s="26" t="s">
        <v>28</v>
      </c>
      <c r="S49" s="15" t="s">
        <v>29</v>
      </c>
      <c r="T49" s="197" t="s">
        <v>20</v>
      </c>
      <c r="U49" s="26" t="s">
        <v>28</v>
      </c>
      <c r="V49" s="15" t="s">
        <v>29</v>
      </c>
      <c r="W49" s="197" t="s">
        <v>20</v>
      </c>
      <c r="X49" s="26" t="s">
        <v>28</v>
      </c>
      <c r="Y49" s="15" t="s">
        <v>29</v>
      </c>
      <c r="Z49" s="707"/>
    </row>
    <row r="50" spans="1:31" ht="22.9" customHeight="1" x14ac:dyDescent="0.25">
      <c r="A50" s="105">
        <v>2219</v>
      </c>
      <c r="B50" s="105"/>
      <c r="C50" s="107"/>
      <c r="D50" s="563" t="s">
        <v>473</v>
      </c>
      <c r="E50" s="35" t="s">
        <v>444</v>
      </c>
      <c r="F50" s="36" t="s">
        <v>444</v>
      </c>
      <c r="G50" s="36">
        <v>2018</v>
      </c>
      <c r="H50" s="37">
        <v>2020</v>
      </c>
      <c r="I50" s="86">
        <v>60600</v>
      </c>
      <c r="J50" s="87">
        <v>0</v>
      </c>
      <c r="K50" s="79">
        <v>0</v>
      </c>
      <c r="L50" s="375">
        <v>0</v>
      </c>
      <c r="M50" s="378">
        <v>0</v>
      </c>
      <c r="N50" s="379">
        <v>0</v>
      </c>
      <c r="O50" s="89">
        <v>0</v>
      </c>
      <c r="P50" s="79">
        <v>0</v>
      </c>
      <c r="Q50" s="275">
        <v>600</v>
      </c>
      <c r="R50" s="113">
        <v>0</v>
      </c>
      <c r="S50" s="143">
        <v>0</v>
      </c>
      <c r="T50" s="269">
        <v>30000</v>
      </c>
      <c r="U50" s="89">
        <v>0</v>
      </c>
      <c r="V50" s="79">
        <v>0</v>
      </c>
      <c r="W50" s="275">
        <v>30000</v>
      </c>
      <c r="X50" s="113">
        <v>0</v>
      </c>
      <c r="Y50" s="143">
        <v>0</v>
      </c>
      <c r="Z50" s="86">
        <v>0</v>
      </c>
      <c r="AA50" s="92"/>
      <c r="AB50" s="92"/>
      <c r="AC50" s="92"/>
      <c r="AD50" s="92"/>
      <c r="AE50" s="92"/>
    </row>
    <row r="51" spans="1:31" ht="22.9" customHeight="1" x14ac:dyDescent="0.25">
      <c r="A51" s="105">
        <v>2219</v>
      </c>
      <c r="B51" s="105"/>
      <c r="C51" s="107"/>
      <c r="D51" s="551" t="s">
        <v>474</v>
      </c>
      <c r="E51" s="35" t="s">
        <v>444</v>
      </c>
      <c r="F51" s="36" t="s">
        <v>444</v>
      </c>
      <c r="G51" s="36">
        <v>2018</v>
      </c>
      <c r="H51" s="37">
        <v>2019</v>
      </c>
      <c r="I51" s="86">
        <v>2000</v>
      </c>
      <c r="J51" s="87">
        <v>0</v>
      </c>
      <c r="K51" s="79">
        <v>0</v>
      </c>
      <c r="L51" s="375">
        <v>0</v>
      </c>
      <c r="M51" s="378">
        <v>0</v>
      </c>
      <c r="N51" s="379">
        <v>0</v>
      </c>
      <c r="O51" s="89">
        <v>0</v>
      </c>
      <c r="P51" s="79">
        <v>0</v>
      </c>
      <c r="Q51" s="276">
        <v>100</v>
      </c>
      <c r="R51" s="89">
        <v>0</v>
      </c>
      <c r="S51" s="112">
        <v>0</v>
      </c>
      <c r="T51" s="269">
        <v>1900</v>
      </c>
      <c r="U51" s="89">
        <v>0</v>
      </c>
      <c r="V51" s="79">
        <v>0</v>
      </c>
      <c r="W51" s="276">
        <v>0</v>
      </c>
      <c r="X51" s="89">
        <v>0</v>
      </c>
      <c r="Y51" s="112">
        <v>0</v>
      </c>
      <c r="Z51" s="86">
        <v>0</v>
      </c>
      <c r="AA51" s="92"/>
      <c r="AB51" s="92"/>
      <c r="AC51" s="92"/>
      <c r="AD51" s="92"/>
      <c r="AE51" s="92"/>
    </row>
    <row r="52" spans="1:31" ht="22.9" customHeight="1" x14ac:dyDescent="0.25">
      <c r="A52" s="105">
        <v>2219</v>
      </c>
      <c r="B52" s="105"/>
      <c r="C52" s="107"/>
      <c r="D52" s="549" t="s">
        <v>475</v>
      </c>
      <c r="E52" s="35" t="s">
        <v>444</v>
      </c>
      <c r="F52" s="36" t="s">
        <v>444</v>
      </c>
      <c r="G52" s="36">
        <v>2018</v>
      </c>
      <c r="H52" s="37">
        <v>2019</v>
      </c>
      <c r="I52" s="86">
        <v>12000</v>
      </c>
      <c r="J52" s="87">
        <v>0</v>
      </c>
      <c r="K52" s="79">
        <v>0</v>
      </c>
      <c r="L52" s="375">
        <v>0</v>
      </c>
      <c r="M52" s="378">
        <v>0</v>
      </c>
      <c r="N52" s="379">
        <v>0</v>
      </c>
      <c r="O52" s="89">
        <v>0</v>
      </c>
      <c r="P52" s="79">
        <v>0</v>
      </c>
      <c r="Q52" s="276">
        <v>600</v>
      </c>
      <c r="R52" s="89">
        <v>0</v>
      </c>
      <c r="S52" s="112">
        <v>0</v>
      </c>
      <c r="T52" s="269">
        <v>11400</v>
      </c>
      <c r="U52" s="89">
        <v>0</v>
      </c>
      <c r="V52" s="79">
        <v>0</v>
      </c>
      <c r="W52" s="276">
        <v>0</v>
      </c>
      <c r="X52" s="89">
        <v>0</v>
      </c>
      <c r="Y52" s="112">
        <v>0</v>
      </c>
      <c r="Z52" s="86">
        <v>0</v>
      </c>
      <c r="AA52" s="92"/>
      <c r="AB52" s="92"/>
      <c r="AC52" s="92"/>
      <c r="AD52" s="92"/>
      <c r="AE52" s="92"/>
    </row>
    <row r="53" spans="1:31" ht="22.9" customHeight="1" x14ac:dyDescent="0.25">
      <c r="A53" s="105">
        <v>2333</v>
      </c>
      <c r="B53" s="105"/>
      <c r="C53" s="107"/>
      <c r="D53" s="549" t="s">
        <v>476</v>
      </c>
      <c r="E53" s="35" t="s">
        <v>447</v>
      </c>
      <c r="F53" s="36" t="s">
        <v>447</v>
      </c>
      <c r="G53" s="36">
        <v>2017</v>
      </c>
      <c r="H53" s="37">
        <v>2017</v>
      </c>
      <c r="I53" s="86">
        <v>6700</v>
      </c>
      <c r="J53" s="87">
        <v>0</v>
      </c>
      <c r="K53" s="79">
        <v>0</v>
      </c>
      <c r="L53" s="375">
        <v>6700</v>
      </c>
      <c r="M53" s="378">
        <v>0</v>
      </c>
      <c r="N53" s="379">
        <v>6700</v>
      </c>
      <c r="O53" s="89">
        <v>0</v>
      </c>
      <c r="P53" s="79">
        <v>0</v>
      </c>
      <c r="Q53" s="276">
        <v>0</v>
      </c>
      <c r="R53" s="89">
        <v>0</v>
      </c>
      <c r="S53" s="112">
        <v>0</v>
      </c>
      <c r="T53" s="269">
        <v>0</v>
      </c>
      <c r="U53" s="89">
        <v>0</v>
      </c>
      <c r="V53" s="79">
        <v>0</v>
      </c>
      <c r="W53" s="276">
        <v>0</v>
      </c>
      <c r="X53" s="89">
        <v>0</v>
      </c>
      <c r="Y53" s="112">
        <v>0</v>
      </c>
      <c r="Z53" s="86">
        <v>0</v>
      </c>
      <c r="AA53" s="92"/>
      <c r="AB53" s="92"/>
      <c r="AC53" s="92"/>
      <c r="AD53" s="92"/>
      <c r="AE53" s="92"/>
    </row>
    <row r="54" spans="1:31" ht="22.9" customHeight="1" x14ac:dyDescent="0.25">
      <c r="A54" s="105">
        <v>3111</v>
      </c>
      <c r="B54" s="105"/>
      <c r="C54" s="107"/>
      <c r="D54" s="551" t="s">
        <v>477</v>
      </c>
      <c r="E54" s="35" t="s">
        <v>444</v>
      </c>
      <c r="F54" s="36" t="s">
        <v>444</v>
      </c>
      <c r="G54" s="36">
        <v>2017</v>
      </c>
      <c r="H54" s="37">
        <v>2017</v>
      </c>
      <c r="I54" s="86">
        <v>12000</v>
      </c>
      <c r="J54" s="87">
        <v>0</v>
      </c>
      <c r="K54" s="79">
        <v>0</v>
      </c>
      <c r="L54" s="375">
        <v>12000</v>
      </c>
      <c r="M54" s="378">
        <v>0</v>
      </c>
      <c r="N54" s="379">
        <v>12000</v>
      </c>
      <c r="O54" s="89">
        <v>0</v>
      </c>
      <c r="P54" s="79">
        <v>0</v>
      </c>
      <c r="Q54" s="276">
        <v>0</v>
      </c>
      <c r="R54" s="89">
        <v>0</v>
      </c>
      <c r="S54" s="112">
        <v>0</v>
      </c>
      <c r="T54" s="269">
        <v>0</v>
      </c>
      <c r="U54" s="89">
        <v>0</v>
      </c>
      <c r="V54" s="79">
        <v>0</v>
      </c>
      <c r="W54" s="276">
        <v>0</v>
      </c>
      <c r="X54" s="89">
        <v>0</v>
      </c>
      <c r="Y54" s="112">
        <v>0</v>
      </c>
      <c r="Z54" s="86">
        <v>0</v>
      </c>
      <c r="AA54" s="92"/>
      <c r="AB54" s="92"/>
      <c r="AC54" s="92"/>
      <c r="AD54" s="92"/>
      <c r="AE54" s="92"/>
    </row>
    <row r="55" spans="1:31" ht="22.9" customHeight="1" x14ac:dyDescent="0.25">
      <c r="A55" s="105">
        <v>3111</v>
      </c>
      <c r="B55" s="105"/>
      <c r="C55" s="107"/>
      <c r="D55" s="551" t="s">
        <v>478</v>
      </c>
      <c r="E55" s="35" t="s">
        <v>444</v>
      </c>
      <c r="F55" s="36" t="s">
        <v>444</v>
      </c>
      <c r="G55" s="36">
        <v>2017</v>
      </c>
      <c r="H55" s="37">
        <v>2017</v>
      </c>
      <c r="I55" s="86">
        <v>12000</v>
      </c>
      <c r="J55" s="87">
        <v>0</v>
      </c>
      <c r="K55" s="79">
        <v>0</v>
      </c>
      <c r="L55" s="375">
        <v>12000</v>
      </c>
      <c r="M55" s="378">
        <v>0</v>
      </c>
      <c r="N55" s="379">
        <v>12000</v>
      </c>
      <c r="O55" s="89">
        <v>0</v>
      </c>
      <c r="P55" s="79">
        <v>0</v>
      </c>
      <c r="Q55" s="276">
        <v>0</v>
      </c>
      <c r="R55" s="89">
        <v>0</v>
      </c>
      <c r="S55" s="112">
        <v>0</v>
      </c>
      <c r="T55" s="269">
        <v>0</v>
      </c>
      <c r="U55" s="89">
        <v>0</v>
      </c>
      <c r="V55" s="79">
        <v>0</v>
      </c>
      <c r="W55" s="276">
        <v>0</v>
      </c>
      <c r="X55" s="89">
        <v>0</v>
      </c>
      <c r="Y55" s="112">
        <v>0</v>
      </c>
      <c r="Z55" s="86">
        <v>0</v>
      </c>
      <c r="AA55" s="92"/>
      <c r="AB55" s="92"/>
      <c r="AC55" s="92"/>
      <c r="AD55" s="92"/>
      <c r="AE55" s="92"/>
    </row>
    <row r="56" spans="1:31" ht="22.9" customHeight="1" x14ac:dyDescent="0.25">
      <c r="A56" s="105">
        <v>3111</v>
      </c>
      <c r="B56" s="105"/>
      <c r="C56" s="107"/>
      <c r="D56" s="551" t="s">
        <v>479</v>
      </c>
      <c r="E56" s="35" t="s">
        <v>444</v>
      </c>
      <c r="F56" s="36" t="s">
        <v>444</v>
      </c>
      <c r="G56" s="36">
        <v>2017</v>
      </c>
      <c r="H56" s="37">
        <v>2017</v>
      </c>
      <c r="I56" s="86">
        <v>15000</v>
      </c>
      <c r="J56" s="87">
        <v>0</v>
      </c>
      <c r="K56" s="79">
        <v>0</v>
      </c>
      <c r="L56" s="375">
        <v>15000</v>
      </c>
      <c r="M56" s="378">
        <v>0</v>
      </c>
      <c r="N56" s="379">
        <v>15000</v>
      </c>
      <c r="O56" s="89">
        <v>0</v>
      </c>
      <c r="P56" s="79">
        <v>0</v>
      </c>
      <c r="Q56" s="276">
        <v>0</v>
      </c>
      <c r="R56" s="89">
        <v>0</v>
      </c>
      <c r="S56" s="112">
        <v>0</v>
      </c>
      <c r="T56" s="269">
        <v>0</v>
      </c>
      <c r="U56" s="89">
        <v>0</v>
      </c>
      <c r="V56" s="79">
        <v>0</v>
      </c>
      <c r="W56" s="276">
        <v>0</v>
      </c>
      <c r="X56" s="89">
        <v>0</v>
      </c>
      <c r="Y56" s="112">
        <v>0</v>
      </c>
      <c r="Z56" s="86">
        <v>0</v>
      </c>
      <c r="AA56" s="92"/>
      <c r="AB56" s="92"/>
      <c r="AC56" s="92"/>
      <c r="AD56" s="92"/>
      <c r="AE56" s="92"/>
    </row>
    <row r="57" spans="1:31" ht="22.9" customHeight="1" x14ac:dyDescent="0.25">
      <c r="A57" s="105">
        <v>3111</v>
      </c>
      <c r="B57" s="105"/>
      <c r="C57" s="107"/>
      <c r="D57" s="551" t="s">
        <v>480</v>
      </c>
      <c r="E57" s="364" t="s">
        <v>444</v>
      </c>
      <c r="F57" s="365" t="s">
        <v>447</v>
      </c>
      <c r="G57" s="365">
        <v>2017</v>
      </c>
      <c r="H57" s="562">
        <v>2018</v>
      </c>
      <c r="I57" s="86">
        <v>15300</v>
      </c>
      <c r="J57" s="87">
        <v>0</v>
      </c>
      <c r="K57" s="79">
        <v>0</v>
      </c>
      <c r="L57" s="375">
        <v>300</v>
      </c>
      <c r="M57" s="378">
        <v>0</v>
      </c>
      <c r="N57" s="379">
        <v>300</v>
      </c>
      <c r="O57" s="89">
        <v>0</v>
      </c>
      <c r="P57" s="79">
        <v>0</v>
      </c>
      <c r="Q57" s="276">
        <v>15000</v>
      </c>
      <c r="R57" s="89">
        <v>0</v>
      </c>
      <c r="S57" s="112">
        <v>0</v>
      </c>
      <c r="T57" s="269">
        <v>0</v>
      </c>
      <c r="U57" s="89">
        <v>0</v>
      </c>
      <c r="V57" s="79">
        <v>0</v>
      </c>
      <c r="W57" s="276">
        <v>0</v>
      </c>
      <c r="X57" s="89">
        <v>0</v>
      </c>
      <c r="Y57" s="112">
        <v>0</v>
      </c>
      <c r="Z57" s="86">
        <v>0</v>
      </c>
      <c r="AA57" s="92"/>
      <c r="AB57" s="92"/>
      <c r="AC57" s="92"/>
      <c r="AD57" s="92"/>
      <c r="AE57" s="92"/>
    </row>
    <row r="58" spans="1:31" ht="22.9" customHeight="1" x14ac:dyDescent="0.25">
      <c r="A58" s="105">
        <v>3111</v>
      </c>
      <c r="B58" s="105"/>
      <c r="C58" s="107"/>
      <c r="D58" s="551" t="s">
        <v>481</v>
      </c>
      <c r="E58" s="35" t="s">
        <v>444</v>
      </c>
      <c r="F58" s="36" t="s">
        <v>444</v>
      </c>
      <c r="G58" s="36">
        <v>2017</v>
      </c>
      <c r="H58" s="37">
        <v>2018</v>
      </c>
      <c r="I58" s="86">
        <v>15200</v>
      </c>
      <c r="J58" s="87">
        <v>0</v>
      </c>
      <c r="K58" s="79">
        <v>0</v>
      </c>
      <c r="L58" s="375">
        <v>200</v>
      </c>
      <c r="M58" s="378">
        <v>0</v>
      </c>
      <c r="N58" s="379">
        <v>200</v>
      </c>
      <c r="O58" s="89">
        <v>0</v>
      </c>
      <c r="P58" s="79">
        <v>0</v>
      </c>
      <c r="Q58" s="276">
        <v>15000</v>
      </c>
      <c r="R58" s="89">
        <v>0</v>
      </c>
      <c r="S58" s="112">
        <v>0</v>
      </c>
      <c r="T58" s="269">
        <v>0</v>
      </c>
      <c r="U58" s="89">
        <v>0</v>
      </c>
      <c r="V58" s="79">
        <v>0</v>
      </c>
      <c r="W58" s="276">
        <v>0</v>
      </c>
      <c r="X58" s="89">
        <v>0</v>
      </c>
      <c r="Y58" s="112">
        <v>0</v>
      </c>
      <c r="Z58" s="86">
        <v>0</v>
      </c>
      <c r="AA58" s="92"/>
      <c r="AB58" s="92"/>
      <c r="AC58" s="92"/>
      <c r="AD58" s="92"/>
      <c r="AE58" s="92"/>
    </row>
    <row r="59" spans="1:31" ht="22.9" customHeight="1" x14ac:dyDescent="0.25">
      <c r="A59" s="105">
        <v>3111</v>
      </c>
      <c r="B59" s="105"/>
      <c r="C59" s="107"/>
      <c r="D59" s="551" t="s">
        <v>482</v>
      </c>
      <c r="E59" s="35" t="s">
        <v>444</v>
      </c>
      <c r="F59" s="36" t="s">
        <v>444</v>
      </c>
      <c r="G59" s="36">
        <v>2017</v>
      </c>
      <c r="H59" s="37">
        <v>2018</v>
      </c>
      <c r="I59" s="86">
        <v>15300</v>
      </c>
      <c r="J59" s="87">
        <v>0</v>
      </c>
      <c r="K59" s="79">
        <v>0</v>
      </c>
      <c r="L59" s="375">
        <v>300</v>
      </c>
      <c r="M59" s="378">
        <v>0</v>
      </c>
      <c r="N59" s="379">
        <v>300</v>
      </c>
      <c r="O59" s="89">
        <v>0</v>
      </c>
      <c r="P59" s="79">
        <v>0</v>
      </c>
      <c r="Q59" s="276">
        <v>15000</v>
      </c>
      <c r="R59" s="89">
        <v>0</v>
      </c>
      <c r="S59" s="112">
        <v>0</v>
      </c>
      <c r="T59" s="269">
        <v>0</v>
      </c>
      <c r="U59" s="89">
        <v>0</v>
      </c>
      <c r="V59" s="79">
        <v>0</v>
      </c>
      <c r="W59" s="276">
        <v>0</v>
      </c>
      <c r="X59" s="89">
        <v>0</v>
      </c>
      <c r="Y59" s="112">
        <v>0</v>
      </c>
      <c r="Z59" s="86">
        <v>0</v>
      </c>
      <c r="AA59" s="92"/>
      <c r="AB59" s="92"/>
      <c r="AC59" s="92"/>
      <c r="AD59" s="92"/>
      <c r="AE59" s="92"/>
    </row>
    <row r="60" spans="1:31" ht="22.9" customHeight="1" x14ac:dyDescent="0.25">
      <c r="A60" s="105">
        <v>3111</v>
      </c>
      <c r="B60" s="105"/>
      <c r="C60" s="107"/>
      <c r="D60" s="551" t="s">
        <v>483</v>
      </c>
      <c r="E60" s="35" t="s">
        <v>444</v>
      </c>
      <c r="F60" s="36" t="s">
        <v>444</v>
      </c>
      <c r="G60" s="36">
        <v>2017</v>
      </c>
      <c r="H60" s="37">
        <v>2018</v>
      </c>
      <c r="I60" s="86">
        <v>15300</v>
      </c>
      <c r="J60" s="87">
        <v>0</v>
      </c>
      <c r="K60" s="79">
        <v>0</v>
      </c>
      <c r="L60" s="375">
        <v>300</v>
      </c>
      <c r="M60" s="378">
        <v>0</v>
      </c>
      <c r="N60" s="379">
        <v>300</v>
      </c>
      <c r="O60" s="89">
        <v>0</v>
      </c>
      <c r="P60" s="79">
        <v>0</v>
      </c>
      <c r="Q60" s="276">
        <v>15000</v>
      </c>
      <c r="R60" s="89">
        <v>0</v>
      </c>
      <c r="S60" s="112">
        <v>0</v>
      </c>
      <c r="T60" s="269">
        <v>0</v>
      </c>
      <c r="U60" s="89">
        <v>0</v>
      </c>
      <c r="V60" s="79">
        <v>0</v>
      </c>
      <c r="W60" s="276">
        <v>0</v>
      </c>
      <c r="X60" s="89">
        <v>0</v>
      </c>
      <c r="Y60" s="112">
        <v>0</v>
      </c>
      <c r="Z60" s="86">
        <v>0</v>
      </c>
      <c r="AA60" s="92"/>
      <c r="AB60" s="92"/>
      <c r="AC60" s="92"/>
      <c r="AD60" s="92"/>
      <c r="AE60" s="92"/>
    </row>
    <row r="61" spans="1:31" ht="22.9" customHeight="1" x14ac:dyDescent="0.25">
      <c r="A61" s="105">
        <v>3111</v>
      </c>
      <c r="B61" s="105"/>
      <c r="C61" s="107"/>
      <c r="D61" s="551" t="s">
        <v>484</v>
      </c>
      <c r="E61" s="35" t="s">
        <v>447</v>
      </c>
      <c r="F61" s="36" t="s">
        <v>447</v>
      </c>
      <c r="G61" s="36">
        <v>2017</v>
      </c>
      <c r="H61" s="37">
        <v>2018</v>
      </c>
      <c r="I61" s="86">
        <v>10200</v>
      </c>
      <c r="J61" s="87">
        <v>0</v>
      </c>
      <c r="K61" s="79">
        <v>0</v>
      </c>
      <c r="L61" s="375">
        <v>200</v>
      </c>
      <c r="M61" s="378">
        <v>0</v>
      </c>
      <c r="N61" s="379">
        <v>200</v>
      </c>
      <c r="O61" s="89">
        <v>0</v>
      </c>
      <c r="P61" s="79">
        <v>0</v>
      </c>
      <c r="Q61" s="276">
        <v>10000</v>
      </c>
      <c r="R61" s="89">
        <v>0</v>
      </c>
      <c r="S61" s="112">
        <v>0</v>
      </c>
      <c r="T61" s="269">
        <v>0</v>
      </c>
      <c r="U61" s="89">
        <v>0</v>
      </c>
      <c r="V61" s="79">
        <v>0</v>
      </c>
      <c r="W61" s="276">
        <v>0</v>
      </c>
      <c r="X61" s="89">
        <v>0</v>
      </c>
      <c r="Y61" s="112">
        <v>0</v>
      </c>
      <c r="Z61" s="86">
        <v>0</v>
      </c>
      <c r="AA61" s="92"/>
      <c r="AB61" s="92"/>
      <c r="AC61" s="92"/>
      <c r="AD61" s="92"/>
      <c r="AE61" s="92"/>
    </row>
    <row r="62" spans="1:31" ht="22.9" customHeight="1" x14ac:dyDescent="0.25">
      <c r="A62" s="105">
        <v>3111</v>
      </c>
      <c r="B62" s="105"/>
      <c r="C62" s="107"/>
      <c r="D62" s="551" t="s">
        <v>485</v>
      </c>
      <c r="E62" s="35" t="s">
        <v>447</v>
      </c>
      <c r="F62" s="36" t="s">
        <v>447</v>
      </c>
      <c r="G62" s="36">
        <v>2017</v>
      </c>
      <c r="H62" s="37">
        <v>2018</v>
      </c>
      <c r="I62" s="86">
        <v>6150</v>
      </c>
      <c r="J62" s="87">
        <v>0</v>
      </c>
      <c r="K62" s="79">
        <v>0</v>
      </c>
      <c r="L62" s="375">
        <v>150</v>
      </c>
      <c r="M62" s="378">
        <v>0</v>
      </c>
      <c r="N62" s="379">
        <v>150</v>
      </c>
      <c r="O62" s="89">
        <v>0</v>
      </c>
      <c r="P62" s="79">
        <v>0</v>
      </c>
      <c r="Q62" s="276">
        <v>6000</v>
      </c>
      <c r="R62" s="89">
        <v>0</v>
      </c>
      <c r="S62" s="112">
        <v>0</v>
      </c>
      <c r="T62" s="269">
        <v>0</v>
      </c>
      <c r="U62" s="89">
        <v>0</v>
      </c>
      <c r="V62" s="79">
        <v>0</v>
      </c>
      <c r="W62" s="276">
        <v>0</v>
      </c>
      <c r="X62" s="89">
        <v>0</v>
      </c>
      <c r="Y62" s="112">
        <v>0</v>
      </c>
      <c r="Z62" s="86">
        <v>0</v>
      </c>
      <c r="AA62" s="92"/>
      <c r="AB62" s="92"/>
      <c r="AC62" s="92"/>
      <c r="AD62" s="92"/>
      <c r="AE62" s="92"/>
    </row>
    <row r="63" spans="1:31" ht="22.9" customHeight="1" x14ac:dyDescent="0.25">
      <c r="A63" s="105">
        <v>3111</v>
      </c>
      <c r="B63" s="105"/>
      <c r="C63" s="107"/>
      <c r="D63" s="551" t="s">
        <v>486</v>
      </c>
      <c r="E63" s="35" t="s">
        <v>444</v>
      </c>
      <c r="F63" s="36" t="s">
        <v>444</v>
      </c>
      <c r="G63" s="36">
        <v>2017</v>
      </c>
      <c r="H63" s="37">
        <v>2018</v>
      </c>
      <c r="I63" s="86">
        <v>10200</v>
      </c>
      <c r="J63" s="87">
        <v>0</v>
      </c>
      <c r="K63" s="79">
        <v>0</v>
      </c>
      <c r="L63" s="375">
        <v>200</v>
      </c>
      <c r="M63" s="378">
        <v>0</v>
      </c>
      <c r="N63" s="379">
        <v>200</v>
      </c>
      <c r="O63" s="89">
        <v>0</v>
      </c>
      <c r="P63" s="79">
        <v>0</v>
      </c>
      <c r="Q63" s="276">
        <v>10000</v>
      </c>
      <c r="R63" s="89">
        <v>0</v>
      </c>
      <c r="S63" s="112">
        <v>0</v>
      </c>
      <c r="T63" s="269">
        <v>0</v>
      </c>
      <c r="U63" s="89">
        <v>0</v>
      </c>
      <c r="V63" s="79">
        <v>0</v>
      </c>
      <c r="W63" s="276">
        <v>0</v>
      </c>
      <c r="X63" s="89">
        <v>0</v>
      </c>
      <c r="Y63" s="112">
        <v>0</v>
      </c>
      <c r="Z63" s="86">
        <v>0</v>
      </c>
      <c r="AA63" s="92"/>
      <c r="AB63" s="92"/>
      <c r="AC63" s="92"/>
      <c r="AD63" s="92"/>
      <c r="AE63" s="92"/>
    </row>
    <row r="64" spans="1:31" ht="22.9" customHeight="1" x14ac:dyDescent="0.25">
      <c r="A64" s="105">
        <v>3111</v>
      </c>
      <c r="B64" s="105"/>
      <c r="C64" s="107"/>
      <c r="D64" s="551" t="s">
        <v>487</v>
      </c>
      <c r="E64" s="35" t="s">
        <v>444</v>
      </c>
      <c r="F64" s="36" t="s">
        <v>444</v>
      </c>
      <c r="G64" s="36">
        <v>2017</v>
      </c>
      <c r="H64" s="37">
        <v>2018</v>
      </c>
      <c r="I64" s="86">
        <v>10200</v>
      </c>
      <c r="J64" s="87">
        <v>0</v>
      </c>
      <c r="K64" s="79">
        <v>0</v>
      </c>
      <c r="L64" s="375">
        <v>200</v>
      </c>
      <c r="M64" s="378">
        <v>0</v>
      </c>
      <c r="N64" s="379">
        <v>200</v>
      </c>
      <c r="O64" s="89">
        <v>0</v>
      </c>
      <c r="P64" s="79">
        <v>0</v>
      </c>
      <c r="Q64" s="276">
        <v>10000</v>
      </c>
      <c r="R64" s="89">
        <v>0</v>
      </c>
      <c r="S64" s="112">
        <v>0</v>
      </c>
      <c r="T64" s="269">
        <v>0</v>
      </c>
      <c r="U64" s="89">
        <v>0</v>
      </c>
      <c r="V64" s="79">
        <v>0</v>
      </c>
      <c r="W64" s="276">
        <v>0</v>
      </c>
      <c r="X64" s="89">
        <v>0</v>
      </c>
      <c r="Y64" s="112">
        <v>0</v>
      </c>
      <c r="Z64" s="86">
        <v>0</v>
      </c>
      <c r="AA64" s="92"/>
      <c r="AB64" s="92"/>
      <c r="AC64" s="92"/>
      <c r="AD64" s="92"/>
      <c r="AE64" s="92"/>
    </row>
    <row r="65" spans="1:31" ht="22.9" customHeight="1" x14ac:dyDescent="0.25">
      <c r="A65" s="105">
        <v>3111</v>
      </c>
      <c r="B65" s="105"/>
      <c r="C65" s="107"/>
      <c r="D65" s="551" t="s">
        <v>488</v>
      </c>
      <c r="E65" s="35" t="s">
        <v>444</v>
      </c>
      <c r="F65" s="36" t="s">
        <v>444</v>
      </c>
      <c r="G65" s="36">
        <v>2017</v>
      </c>
      <c r="H65" s="37">
        <v>2018</v>
      </c>
      <c r="I65" s="86">
        <v>6150</v>
      </c>
      <c r="J65" s="87">
        <v>0</v>
      </c>
      <c r="K65" s="79">
        <v>0</v>
      </c>
      <c r="L65" s="375">
        <v>150</v>
      </c>
      <c r="M65" s="378">
        <v>0</v>
      </c>
      <c r="N65" s="379">
        <v>150</v>
      </c>
      <c r="O65" s="89">
        <v>0</v>
      </c>
      <c r="P65" s="79">
        <v>0</v>
      </c>
      <c r="Q65" s="276">
        <v>6000</v>
      </c>
      <c r="R65" s="89">
        <v>0</v>
      </c>
      <c r="S65" s="112">
        <v>0</v>
      </c>
      <c r="T65" s="269">
        <v>0</v>
      </c>
      <c r="U65" s="89">
        <v>0</v>
      </c>
      <c r="V65" s="79">
        <v>0</v>
      </c>
      <c r="W65" s="276">
        <v>0</v>
      </c>
      <c r="X65" s="89">
        <v>0</v>
      </c>
      <c r="Y65" s="112">
        <v>0</v>
      </c>
      <c r="Z65" s="86">
        <v>0</v>
      </c>
      <c r="AA65" s="92"/>
      <c r="AB65" s="92"/>
      <c r="AC65" s="92"/>
      <c r="AD65" s="92"/>
      <c r="AE65" s="92"/>
    </row>
    <row r="66" spans="1:31" ht="22.9" customHeight="1" x14ac:dyDescent="0.25">
      <c r="A66" s="105">
        <v>3111</v>
      </c>
      <c r="B66" s="105"/>
      <c r="C66" s="107"/>
      <c r="D66" s="551" t="s">
        <v>489</v>
      </c>
      <c r="E66" s="35" t="s">
        <v>444</v>
      </c>
      <c r="F66" s="36" t="s">
        <v>444</v>
      </c>
      <c r="G66" s="36">
        <v>2017</v>
      </c>
      <c r="H66" s="37">
        <v>2018</v>
      </c>
      <c r="I66" s="86">
        <v>15300</v>
      </c>
      <c r="J66" s="87">
        <v>0</v>
      </c>
      <c r="K66" s="79">
        <v>0</v>
      </c>
      <c r="L66" s="375">
        <v>300</v>
      </c>
      <c r="M66" s="378">
        <v>0</v>
      </c>
      <c r="N66" s="379">
        <v>300</v>
      </c>
      <c r="O66" s="89">
        <v>0</v>
      </c>
      <c r="P66" s="79">
        <v>0</v>
      </c>
      <c r="Q66" s="276">
        <v>15000</v>
      </c>
      <c r="R66" s="89">
        <v>0</v>
      </c>
      <c r="S66" s="112">
        <v>0</v>
      </c>
      <c r="T66" s="269">
        <v>0</v>
      </c>
      <c r="U66" s="89">
        <v>0</v>
      </c>
      <c r="V66" s="79">
        <v>0</v>
      </c>
      <c r="W66" s="276">
        <v>0</v>
      </c>
      <c r="X66" s="89">
        <v>0</v>
      </c>
      <c r="Y66" s="112">
        <v>0</v>
      </c>
      <c r="Z66" s="86">
        <v>0</v>
      </c>
      <c r="AA66" s="92"/>
      <c r="AB66" s="92"/>
      <c r="AC66" s="92"/>
      <c r="AD66" s="92"/>
      <c r="AE66" s="92"/>
    </row>
    <row r="67" spans="1:31" ht="22.9" customHeight="1" x14ac:dyDescent="0.25">
      <c r="A67" s="105">
        <v>3111</v>
      </c>
      <c r="B67" s="105"/>
      <c r="C67" s="107"/>
      <c r="D67" s="552" t="s">
        <v>490</v>
      </c>
      <c r="E67" s="35" t="s">
        <v>444</v>
      </c>
      <c r="F67" s="36" t="s">
        <v>447</v>
      </c>
      <c r="G67" s="36">
        <v>2018</v>
      </c>
      <c r="H67" s="37">
        <v>2019</v>
      </c>
      <c r="I67" s="86">
        <v>15300</v>
      </c>
      <c r="J67" s="87">
        <v>0</v>
      </c>
      <c r="K67" s="79">
        <v>0</v>
      </c>
      <c r="L67" s="375">
        <v>0</v>
      </c>
      <c r="M67" s="378">
        <v>0</v>
      </c>
      <c r="N67" s="379">
        <v>0</v>
      </c>
      <c r="O67" s="89">
        <v>0</v>
      </c>
      <c r="P67" s="79">
        <v>0</v>
      </c>
      <c r="Q67" s="276">
        <v>300</v>
      </c>
      <c r="R67" s="89">
        <v>0</v>
      </c>
      <c r="S67" s="112">
        <v>0</v>
      </c>
      <c r="T67" s="269">
        <v>15000</v>
      </c>
      <c r="U67" s="89">
        <v>0</v>
      </c>
      <c r="V67" s="79">
        <v>0</v>
      </c>
      <c r="W67" s="276">
        <v>0</v>
      </c>
      <c r="X67" s="89">
        <v>0</v>
      </c>
      <c r="Y67" s="112">
        <v>0</v>
      </c>
      <c r="Z67" s="86">
        <v>0</v>
      </c>
      <c r="AA67" s="92"/>
      <c r="AB67" s="92"/>
      <c r="AC67" s="92"/>
      <c r="AD67" s="92"/>
      <c r="AE67" s="92"/>
    </row>
    <row r="68" spans="1:31" ht="22.9" customHeight="1" x14ac:dyDescent="0.25">
      <c r="A68" s="105">
        <v>3111</v>
      </c>
      <c r="B68" s="105"/>
      <c r="C68" s="107"/>
      <c r="D68" s="551" t="s">
        <v>491</v>
      </c>
      <c r="E68" s="35" t="s">
        <v>444</v>
      </c>
      <c r="F68" s="36" t="s">
        <v>444</v>
      </c>
      <c r="G68" s="36">
        <v>2018</v>
      </c>
      <c r="H68" s="37">
        <v>2019</v>
      </c>
      <c r="I68" s="86">
        <v>13200</v>
      </c>
      <c r="J68" s="87">
        <v>0</v>
      </c>
      <c r="K68" s="79">
        <v>0</v>
      </c>
      <c r="L68" s="375">
        <v>0</v>
      </c>
      <c r="M68" s="378">
        <v>0</v>
      </c>
      <c r="N68" s="379">
        <v>0</v>
      </c>
      <c r="O68" s="89">
        <v>0</v>
      </c>
      <c r="P68" s="79">
        <v>0</v>
      </c>
      <c r="Q68" s="276">
        <v>200</v>
      </c>
      <c r="R68" s="89">
        <v>0</v>
      </c>
      <c r="S68" s="112">
        <v>0</v>
      </c>
      <c r="T68" s="269">
        <v>13000</v>
      </c>
      <c r="U68" s="89">
        <v>0</v>
      </c>
      <c r="V68" s="79">
        <v>0</v>
      </c>
      <c r="W68" s="276">
        <v>0</v>
      </c>
      <c r="X68" s="89">
        <v>0</v>
      </c>
      <c r="Y68" s="112">
        <v>0</v>
      </c>
      <c r="Z68" s="86">
        <v>0</v>
      </c>
      <c r="AA68" s="92"/>
      <c r="AB68" s="92"/>
      <c r="AC68" s="92"/>
      <c r="AD68" s="92"/>
      <c r="AE68" s="92"/>
    </row>
    <row r="69" spans="1:31" ht="22.9" customHeight="1" x14ac:dyDescent="0.25">
      <c r="A69" s="105">
        <v>3111</v>
      </c>
      <c r="B69" s="105"/>
      <c r="C69" s="107"/>
      <c r="D69" s="551" t="s">
        <v>492</v>
      </c>
      <c r="E69" s="35" t="s">
        <v>444</v>
      </c>
      <c r="F69" s="36" t="s">
        <v>444</v>
      </c>
      <c r="G69" s="36">
        <v>2018</v>
      </c>
      <c r="H69" s="37">
        <v>2019</v>
      </c>
      <c r="I69" s="86">
        <v>10200</v>
      </c>
      <c r="J69" s="87">
        <v>0</v>
      </c>
      <c r="K69" s="79">
        <v>0</v>
      </c>
      <c r="L69" s="375">
        <v>0</v>
      </c>
      <c r="M69" s="378">
        <v>0</v>
      </c>
      <c r="N69" s="379">
        <v>0</v>
      </c>
      <c r="O69" s="89">
        <v>0</v>
      </c>
      <c r="P69" s="79">
        <v>0</v>
      </c>
      <c r="Q69" s="276">
        <v>200</v>
      </c>
      <c r="R69" s="89">
        <v>0</v>
      </c>
      <c r="S69" s="112">
        <v>0</v>
      </c>
      <c r="T69" s="269">
        <v>10000</v>
      </c>
      <c r="U69" s="89">
        <v>0</v>
      </c>
      <c r="V69" s="79">
        <v>0</v>
      </c>
      <c r="W69" s="276">
        <v>0</v>
      </c>
      <c r="X69" s="89">
        <v>0</v>
      </c>
      <c r="Y69" s="112">
        <v>0</v>
      </c>
      <c r="Z69" s="86">
        <v>0</v>
      </c>
      <c r="AA69" s="92"/>
      <c r="AB69" s="92"/>
      <c r="AC69" s="92"/>
      <c r="AD69" s="92"/>
      <c r="AE69" s="92"/>
    </row>
    <row r="70" spans="1:31" ht="22.9" customHeight="1" x14ac:dyDescent="0.25">
      <c r="A70" s="105">
        <v>3113</v>
      </c>
      <c r="B70" s="105"/>
      <c r="C70" s="107"/>
      <c r="D70" s="551" t="s">
        <v>493</v>
      </c>
      <c r="E70" s="35" t="s">
        <v>447</v>
      </c>
      <c r="F70" s="36" t="s">
        <v>447</v>
      </c>
      <c r="G70" s="36">
        <v>2017</v>
      </c>
      <c r="H70" s="37">
        <v>2017</v>
      </c>
      <c r="I70" s="86">
        <v>21000</v>
      </c>
      <c r="J70" s="87">
        <v>0</v>
      </c>
      <c r="K70" s="79">
        <v>0</v>
      </c>
      <c r="L70" s="375">
        <v>21000</v>
      </c>
      <c r="M70" s="378">
        <v>0</v>
      </c>
      <c r="N70" s="379">
        <v>21000</v>
      </c>
      <c r="O70" s="89">
        <v>0</v>
      </c>
      <c r="P70" s="79">
        <v>0</v>
      </c>
      <c r="Q70" s="276">
        <v>0</v>
      </c>
      <c r="R70" s="89">
        <v>0</v>
      </c>
      <c r="S70" s="112">
        <v>0</v>
      </c>
      <c r="T70" s="269">
        <v>0</v>
      </c>
      <c r="U70" s="89">
        <v>0</v>
      </c>
      <c r="V70" s="79">
        <v>0</v>
      </c>
      <c r="W70" s="276">
        <v>0</v>
      </c>
      <c r="X70" s="89">
        <v>0</v>
      </c>
      <c r="Y70" s="112">
        <v>0</v>
      </c>
      <c r="Z70" s="86">
        <v>0</v>
      </c>
      <c r="AA70" s="92"/>
      <c r="AB70" s="92"/>
      <c r="AC70" s="92"/>
      <c r="AD70" s="92"/>
      <c r="AE70" s="92"/>
    </row>
    <row r="71" spans="1:31" ht="22.9" customHeight="1" x14ac:dyDescent="0.25">
      <c r="A71" s="105">
        <v>3113</v>
      </c>
      <c r="B71" s="105"/>
      <c r="C71" s="107"/>
      <c r="D71" s="551" t="s">
        <v>494</v>
      </c>
      <c r="E71" s="35" t="s">
        <v>447</v>
      </c>
      <c r="F71" s="36" t="s">
        <v>447</v>
      </c>
      <c r="G71" s="36">
        <v>2017</v>
      </c>
      <c r="H71" s="37">
        <v>2017</v>
      </c>
      <c r="I71" s="86">
        <v>2650</v>
      </c>
      <c r="J71" s="87">
        <v>0</v>
      </c>
      <c r="K71" s="79">
        <v>0</v>
      </c>
      <c r="L71" s="375">
        <v>2650</v>
      </c>
      <c r="M71" s="378">
        <v>0</v>
      </c>
      <c r="N71" s="379">
        <v>2650</v>
      </c>
      <c r="O71" s="89">
        <v>0</v>
      </c>
      <c r="P71" s="79">
        <v>0</v>
      </c>
      <c r="Q71" s="276">
        <v>0</v>
      </c>
      <c r="R71" s="89">
        <v>0</v>
      </c>
      <c r="S71" s="112">
        <v>0</v>
      </c>
      <c r="T71" s="269">
        <v>0</v>
      </c>
      <c r="U71" s="89">
        <v>0</v>
      </c>
      <c r="V71" s="79">
        <v>0</v>
      </c>
      <c r="W71" s="276">
        <v>0</v>
      </c>
      <c r="X71" s="89">
        <v>0</v>
      </c>
      <c r="Y71" s="112">
        <v>0</v>
      </c>
      <c r="Z71" s="86">
        <v>0</v>
      </c>
      <c r="AA71" s="92"/>
      <c r="AB71" s="92"/>
      <c r="AC71" s="92"/>
      <c r="AD71" s="92"/>
      <c r="AE71" s="92"/>
    </row>
    <row r="72" spans="1:31" ht="25.15" customHeight="1" x14ac:dyDescent="0.25">
      <c r="A72" s="105">
        <v>3113</v>
      </c>
      <c r="B72" s="105"/>
      <c r="C72" s="107"/>
      <c r="D72" s="551" t="s">
        <v>495</v>
      </c>
      <c r="E72" s="35" t="s">
        <v>444</v>
      </c>
      <c r="F72" s="36" t="s">
        <v>444</v>
      </c>
      <c r="G72" s="36">
        <v>2017</v>
      </c>
      <c r="H72" s="37">
        <v>2017</v>
      </c>
      <c r="I72" s="86">
        <v>17000</v>
      </c>
      <c r="J72" s="87">
        <v>0</v>
      </c>
      <c r="K72" s="79">
        <v>0</v>
      </c>
      <c r="L72" s="375">
        <v>17000</v>
      </c>
      <c r="M72" s="378">
        <v>0</v>
      </c>
      <c r="N72" s="379">
        <v>17000</v>
      </c>
      <c r="O72" s="89">
        <v>0</v>
      </c>
      <c r="P72" s="79">
        <v>0</v>
      </c>
      <c r="Q72" s="276">
        <v>0</v>
      </c>
      <c r="R72" s="89">
        <v>0</v>
      </c>
      <c r="S72" s="112">
        <v>0</v>
      </c>
      <c r="T72" s="269">
        <v>0</v>
      </c>
      <c r="U72" s="89">
        <v>0</v>
      </c>
      <c r="V72" s="79">
        <v>0</v>
      </c>
      <c r="W72" s="276">
        <v>0</v>
      </c>
      <c r="X72" s="89">
        <v>0</v>
      </c>
      <c r="Y72" s="112">
        <v>0</v>
      </c>
      <c r="Z72" s="86">
        <v>0</v>
      </c>
      <c r="AA72" s="92"/>
      <c r="AB72" s="92"/>
      <c r="AC72" s="92"/>
      <c r="AD72" s="92"/>
      <c r="AE72" s="92"/>
    </row>
    <row r="73" spans="1:31" ht="25.15" customHeight="1" x14ac:dyDescent="0.25">
      <c r="A73" s="105">
        <v>3113</v>
      </c>
      <c r="B73" s="105"/>
      <c r="C73" s="107"/>
      <c r="D73" s="551" t="s">
        <v>496</v>
      </c>
      <c r="E73" s="35" t="s">
        <v>447</v>
      </c>
      <c r="F73" s="36" t="s">
        <v>447</v>
      </c>
      <c r="G73" s="36">
        <v>2017</v>
      </c>
      <c r="H73" s="37">
        <v>2017</v>
      </c>
      <c r="I73" s="86">
        <v>10000</v>
      </c>
      <c r="J73" s="87">
        <v>0</v>
      </c>
      <c r="K73" s="79">
        <v>0</v>
      </c>
      <c r="L73" s="375">
        <v>10000</v>
      </c>
      <c r="M73" s="378">
        <v>0</v>
      </c>
      <c r="N73" s="379">
        <v>10000</v>
      </c>
      <c r="O73" s="89">
        <v>0</v>
      </c>
      <c r="P73" s="79">
        <v>0</v>
      </c>
      <c r="Q73" s="276">
        <v>0</v>
      </c>
      <c r="R73" s="89">
        <v>0</v>
      </c>
      <c r="S73" s="112">
        <v>0</v>
      </c>
      <c r="T73" s="269">
        <v>0</v>
      </c>
      <c r="U73" s="89">
        <v>0</v>
      </c>
      <c r="V73" s="79">
        <v>0</v>
      </c>
      <c r="W73" s="276">
        <v>0</v>
      </c>
      <c r="X73" s="89">
        <v>0</v>
      </c>
      <c r="Y73" s="112">
        <v>0</v>
      </c>
      <c r="Z73" s="86">
        <v>0</v>
      </c>
      <c r="AA73" s="92"/>
      <c r="AB73" s="92"/>
      <c r="AC73" s="92"/>
      <c r="AD73" s="92"/>
      <c r="AE73" s="92"/>
    </row>
    <row r="74" spans="1:31" ht="25.15" customHeight="1" x14ac:dyDescent="0.25">
      <c r="A74" s="105">
        <v>3113</v>
      </c>
      <c r="B74" s="105"/>
      <c r="C74" s="107"/>
      <c r="D74" s="551" t="s">
        <v>497</v>
      </c>
      <c r="E74" s="35" t="s">
        <v>447</v>
      </c>
      <c r="F74" s="36" t="s">
        <v>447</v>
      </c>
      <c r="G74" s="36">
        <v>2017</v>
      </c>
      <c r="H74" s="37">
        <v>2017</v>
      </c>
      <c r="I74" s="86">
        <v>3000</v>
      </c>
      <c r="J74" s="87">
        <v>0</v>
      </c>
      <c r="K74" s="79">
        <v>0</v>
      </c>
      <c r="L74" s="375">
        <v>3000</v>
      </c>
      <c r="M74" s="378">
        <v>0</v>
      </c>
      <c r="N74" s="379">
        <v>3000</v>
      </c>
      <c r="O74" s="89">
        <v>0</v>
      </c>
      <c r="P74" s="79">
        <v>0</v>
      </c>
      <c r="Q74" s="276">
        <v>0</v>
      </c>
      <c r="R74" s="89">
        <v>0</v>
      </c>
      <c r="S74" s="112">
        <v>0</v>
      </c>
      <c r="T74" s="269">
        <v>0</v>
      </c>
      <c r="U74" s="89">
        <v>0</v>
      </c>
      <c r="V74" s="79">
        <v>0</v>
      </c>
      <c r="W74" s="276">
        <v>0</v>
      </c>
      <c r="X74" s="89">
        <v>0</v>
      </c>
      <c r="Y74" s="112">
        <v>0</v>
      </c>
      <c r="Z74" s="86">
        <v>0</v>
      </c>
      <c r="AA74" s="92"/>
      <c r="AB74" s="92"/>
      <c r="AC74" s="92"/>
      <c r="AD74" s="92"/>
      <c r="AE74" s="92"/>
    </row>
    <row r="75" spans="1:31" ht="25.9" customHeight="1" x14ac:dyDescent="0.25">
      <c r="A75" s="105">
        <v>3113</v>
      </c>
      <c r="B75" s="105"/>
      <c r="C75" s="107"/>
      <c r="D75" s="551" t="s">
        <v>498</v>
      </c>
      <c r="E75" s="35" t="s">
        <v>447</v>
      </c>
      <c r="F75" s="36" t="s">
        <v>444</v>
      </c>
      <c r="G75" s="36">
        <v>2017</v>
      </c>
      <c r="H75" s="37">
        <v>2018</v>
      </c>
      <c r="I75" s="86">
        <v>10200</v>
      </c>
      <c r="J75" s="87">
        <v>0</v>
      </c>
      <c r="K75" s="79">
        <v>0</v>
      </c>
      <c r="L75" s="375">
        <v>200</v>
      </c>
      <c r="M75" s="378">
        <v>0</v>
      </c>
      <c r="N75" s="379">
        <v>200</v>
      </c>
      <c r="O75" s="89">
        <v>0</v>
      </c>
      <c r="P75" s="79">
        <v>0</v>
      </c>
      <c r="Q75" s="276">
        <v>10000</v>
      </c>
      <c r="R75" s="89">
        <v>0</v>
      </c>
      <c r="S75" s="112">
        <v>0</v>
      </c>
      <c r="T75" s="269">
        <v>0</v>
      </c>
      <c r="U75" s="89">
        <v>0</v>
      </c>
      <c r="V75" s="79">
        <v>0</v>
      </c>
      <c r="W75" s="276">
        <v>0</v>
      </c>
      <c r="X75" s="89">
        <v>0</v>
      </c>
      <c r="Y75" s="112">
        <v>0</v>
      </c>
      <c r="Z75" s="86">
        <v>0</v>
      </c>
      <c r="AA75" s="92"/>
      <c r="AB75" s="92"/>
      <c r="AC75" s="92"/>
      <c r="AD75" s="92"/>
      <c r="AE75" s="92"/>
    </row>
    <row r="76" spans="1:31" ht="25.5" customHeight="1" x14ac:dyDescent="0.25">
      <c r="A76" s="105">
        <v>3113</v>
      </c>
      <c r="B76" s="105"/>
      <c r="C76" s="107"/>
      <c r="D76" s="551" t="s">
        <v>499</v>
      </c>
      <c r="E76" s="35" t="s">
        <v>444</v>
      </c>
      <c r="F76" s="36" t="s">
        <v>444</v>
      </c>
      <c r="G76" s="36">
        <v>2018</v>
      </c>
      <c r="H76" s="37">
        <v>2019</v>
      </c>
      <c r="I76" s="86">
        <v>25500</v>
      </c>
      <c r="J76" s="87">
        <v>0</v>
      </c>
      <c r="K76" s="79">
        <v>0</v>
      </c>
      <c r="L76" s="375">
        <v>0</v>
      </c>
      <c r="M76" s="378">
        <v>0</v>
      </c>
      <c r="N76" s="379">
        <v>0</v>
      </c>
      <c r="O76" s="89">
        <v>0</v>
      </c>
      <c r="P76" s="79">
        <v>0</v>
      </c>
      <c r="Q76" s="276">
        <v>500</v>
      </c>
      <c r="R76" s="89">
        <v>0</v>
      </c>
      <c r="S76" s="112">
        <v>0</v>
      </c>
      <c r="T76" s="269">
        <v>25000</v>
      </c>
      <c r="U76" s="89">
        <v>0</v>
      </c>
      <c r="V76" s="79">
        <v>0</v>
      </c>
      <c r="W76" s="276">
        <v>0</v>
      </c>
      <c r="X76" s="89">
        <v>0</v>
      </c>
      <c r="Y76" s="112">
        <v>0</v>
      </c>
      <c r="Z76" s="86">
        <v>0</v>
      </c>
      <c r="AA76" s="92"/>
      <c r="AB76" s="92"/>
      <c r="AC76" s="92"/>
      <c r="AD76" s="92"/>
      <c r="AE76" s="92"/>
    </row>
    <row r="77" spans="1:31" ht="25.5" customHeight="1" x14ac:dyDescent="0.25">
      <c r="A77" s="105">
        <v>3113</v>
      </c>
      <c r="B77" s="105"/>
      <c r="C77" s="107"/>
      <c r="D77" s="551" t="s">
        <v>500</v>
      </c>
      <c r="E77" s="35" t="s">
        <v>447</v>
      </c>
      <c r="F77" s="36" t="s">
        <v>447</v>
      </c>
      <c r="G77" s="36">
        <v>2017</v>
      </c>
      <c r="H77" s="37">
        <v>2018</v>
      </c>
      <c r="I77" s="86">
        <v>4600</v>
      </c>
      <c r="J77" s="87">
        <v>0</v>
      </c>
      <c r="K77" s="79">
        <v>0</v>
      </c>
      <c r="L77" s="375">
        <v>200</v>
      </c>
      <c r="M77" s="378">
        <v>0</v>
      </c>
      <c r="N77" s="379">
        <v>200</v>
      </c>
      <c r="O77" s="89">
        <v>0</v>
      </c>
      <c r="P77" s="79">
        <v>0</v>
      </c>
      <c r="Q77" s="276">
        <v>4400</v>
      </c>
      <c r="R77" s="89">
        <v>0</v>
      </c>
      <c r="S77" s="112">
        <v>0</v>
      </c>
      <c r="T77" s="269">
        <v>0</v>
      </c>
      <c r="U77" s="89">
        <v>0</v>
      </c>
      <c r="V77" s="79">
        <v>0</v>
      </c>
      <c r="W77" s="276">
        <v>0</v>
      </c>
      <c r="X77" s="89">
        <v>0</v>
      </c>
      <c r="Y77" s="112">
        <v>0</v>
      </c>
      <c r="Z77" s="86">
        <v>0</v>
      </c>
      <c r="AA77" s="92"/>
      <c r="AB77" s="92"/>
      <c r="AC77" s="92"/>
      <c r="AD77" s="92"/>
      <c r="AE77" s="92"/>
    </row>
    <row r="78" spans="1:31" ht="25.5" customHeight="1" x14ac:dyDescent="0.25">
      <c r="A78" s="105">
        <v>3113</v>
      </c>
      <c r="B78" s="105"/>
      <c r="C78" s="107"/>
      <c r="D78" s="551" t="s">
        <v>501</v>
      </c>
      <c r="E78" s="35" t="s">
        <v>447</v>
      </c>
      <c r="F78" s="36" t="s">
        <v>447</v>
      </c>
      <c r="G78" s="36">
        <v>2017</v>
      </c>
      <c r="H78" s="37">
        <v>2018</v>
      </c>
      <c r="I78" s="86">
        <v>8300</v>
      </c>
      <c r="J78" s="87">
        <v>0</v>
      </c>
      <c r="K78" s="79">
        <v>0</v>
      </c>
      <c r="L78" s="375">
        <v>300</v>
      </c>
      <c r="M78" s="378">
        <v>0</v>
      </c>
      <c r="N78" s="379">
        <v>300</v>
      </c>
      <c r="O78" s="89">
        <v>0</v>
      </c>
      <c r="P78" s="79">
        <v>0</v>
      </c>
      <c r="Q78" s="276">
        <v>8000</v>
      </c>
      <c r="R78" s="89">
        <v>0</v>
      </c>
      <c r="S78" s="112">
        <v>0</v>
      </c>
      <c r="T78" s="269">
        <v>0</v>
      </c>
      <c r="U78" s="89">
        <v>0</v>
      </c>
      <c r="V78" s="79">
        <v>0</v>
      </c>
      <c r="W78" s="276">
        <v>0</v>
      </c>
      <c r="X78" s="89">
        <v>0</v>
      </c>
      <c r="Y78" s="112">
        <v>0</v>
      </c>
      <c r="Z78" s="86">
        <v>0</v>
      </c>
      <c r="AA78" s="92"/>
      <c r="AB78" s="92"/>
      <c r="AC78" s="92"/>
      <c r="AD78" s="92"/>
      <c r="AE78" s="92"/>
    </row>
    <row r="79" spans="1:31" ht="25.5" customHeight="1" x14ac:dyDescent="0.25">
      <c r="A79" s="105">
        <v>3113</v>
      </c>
      <c r="B79" s="105"/>
      <c r="C79" s="107"/>
      <c r="D79" s="551" t="s">
        <v>502</v>
      </c>
      <c r="E79" s="35" t="s">
        <v>447</v>
      </c>
      <c r="F79" s="36" t="s">
        <v>447</v>
      </c>
      <c r="G79" s="36">
        <v>2017</v>
      </c>
      <c r="H79" s="37">
        <v>2018</v>
      </c>
      <c r="I79" s="86">
        <v>10300</v>
      </c>
      <c r="J79" s="87">
        <v>0</v>
      </c>
      <c r="K79" s="79">
        <v>0</v>
      </c>
      <c r="L79" s="375">
        <v>300</v>
      </c>
      <c r="M79" s="378">
        <v>0</v>
      </c>
      <c r="N79" s="379">
        <v>300</v>
      </c>
      <c r="O79" s="89">
        <v>0</v>
      </c>
      <c r="P79" s="79">
        <v>0</v>
      </c>
      <c r="Q79" s="276">
        <v>10000</v>
      </c>
      <c r="R79" s="89">
        <v>0</v>
      </c>
      <c r="S79" s="112">
        <v>0</v>
      </c>
      <c r="T79" s="269">
        <v>0</v>
      </c>
      <c r="U79" s="89">
        <v>0</v>
      </c>
      <c r="V79" s="79">
        <v>0</v>
      </c>
      <c r="W79" s="276">
        <v>0</v>
      </c>
      <c r="X79" s="89">
        <v>0</v>
      </c>
      <c r="Y79" s="112">
        <v>0</v>
      </c>
      <c r="Z79" s="86">
        <v>0</v>
      </c>
      <c r="AA79" s="92"/>
      <c r="AB79" s="92"/>
      <c r="AC79" s="92"/>
      <c r="AD79" s="92"/>
      <c r="AE79" s="92"/>
    </row>
    <row r="80" spans="1:31" ht="24.6" customHeight="1" x14ac:dyDescent="0.25">
      <c r="A80" s="105">
        <v>3141</v>
      </c>
      <c r="B80" s="105"/>
      <c r="C80" s="107"/>
      <c r="D80" s="564" t="s">
        <v>503</v>
      </c>
      <c r="E80" s="257" t="s">
        <v>447</v>
      </c>
      <c r="F80" s="185" t="s">
        <v>447</v>
      </c>
      <c r="G80" s="185">
        <v>2018</v>
      </c>
      <c r="H80" s="186">
        <v>2019</v>
      </c>
      <c r="I80" s="258">
        <v>6200</v>
      </c>
      <c r="J80" s="87">
        <v>0</v>
      </c>
      <c r="K80" s="79">
        <v>0</v>
      </c>
      <c r="L80" s="404">
        <v>0</v>
      </c>
      <c r="M80" s="378">
        <v>0</v>
      </c>
      <c r="N80" s="519">
        <v>0</v>
      </c>
      <c r="O80" s="89">
        <v>0</v>
      </c>
      <c r="P80" s="79">
        <v>0</v>
      </c>
      <c r="Q80" s="520">
        <v>200</v>
      </c>
      <c r="R80" s="89">
        <v>0</v>
      </c>
      <c r="S80" s="112">
        <v>0</v>
      </c>
      <c r="T80" s="273">
        <v>6000</v>
      </c>
      <c r="U80" s="89">
        <v>0</v>
      </c>
      <c r="V80" s="79">
        <v>0</v>
      </c>
      <c r="W80" s="276">
        <v>0</v>
      </c>
      <c r="X80" s="89">
        <v>0</v>
      </c>
      <c r="Y80" s="112">
        <v>0</v>
      </c>
      <c r="Z80" s="86">
        <v>0</v>
      </c>
      <c r="AA80" s="92"/>
      <c r="AB80" s="92"/>
      <c r="AC80" s="92"/>
      <c r="AD80" s="92"/>
      <c r="AE80" s="92"/>
    </row>
    <row r="81" spans="1:31" ht="46.9" customHeight="1" thickBot="1" x14ac:dyDescent="0.3">
      <c r="A81" s="105">
        <v>3392</v>
      </c>
      <c r="B81" s="105"/>
      <c r="C81" s="107"/>
      <c r="D81" s="565" t="s">
        <v>504</v>
      </c>
      <c r="E81" s="182" t="s">
        <v>444</v>
      </c>
      <c r="F81" s="174" t="s">
        <v>444</v>
      </c>
      <c r="G81" s="174">
        <v>2017</v>
      </c>
      <c r="H81" s="175">
        <v>2017</v>
      </c>
      <c r="I81" s="86">
        <v>3000</v>
      </c>
      <c r="J81" s="87">
        <v>0</v>
      </c>
      <c r="K81" s="79">
        <v>0</v>
      </c>
      <c r="L81" s="375">
        <v>3000</v>
      </c>
      <c r="M81" s="378">
        <v>0</v>
      </c>
      <c r="N81" s="379">
        <v>3000</v>
      </c>
      <c r="O81" s="89">
        <v>0</v>
      </c>
      <c r="P81" s="79">
        <v>0</v>
      </c>
      <c r="Q81" s="276">
        <v>0</v>
      </c>
      <c r="R81" s="89">
        <v>0</v>
      </c>
      <c r="S81" s="112">
        <v>0</v>
      </c>
      <c r="T81" s="269">
        <v>0</v>
      </c>
      <c r="U81" s="89">
        <v>0</v>
      </c>
      <c r="V81" s="79">
        <v>0</v>
      </c>
      <c r="W81" s="276">
        <v>0</v>
      </c>
      <c r="X81" s="89">
        <v>0</v>
      </c>
      <c r="Y81" s="112">
        <v>0</v>
      </c>
      <c r="Z81" s="86">
        <v>0</v>
      </c>
      <c r="AA81" s="92"/>
      <c r="AB81" s="92"/>
      <c r="AC81" s="92"/>
      <c r="AD81" s="92"/>
      <c r="AE81" s="92"/>
    </row>
    <row r="82" spans="1:31" s="30" customFormat="1" ht="23.1" customHeight="1" thickBot="1" x14ac:dyDescent="0.3">
      <c r="A82" s="42"/>
      <c r="B82" s="43"/>
      <c r="C82" s="52"/>
      <c r="D82" s="740" t="s">
        <v>1</v>
      </c>
      <c r="E82" s="741"/>
      <c r="F82" s="741"/>
      <c r="G82" s="741"/>
      <c r="H82" s="741"/>
      <c r="I82" s="77">
        <f t="shared" ref="I82:Z82" si="1">SUM(I50:I81)+I35</f>
        <v>945927</v>
      </c>
      <c r="J82" s="187">
        <f t="shared" si="1"/>
        <v>0</v>
      </c>
      <c r="K82" s="75">
        <f t="shared" si="1"/>
        <v>0</v>
      </c>
      <c r="L82" s="405">
        <f t="shared" si="1"/>
        <v>290627</v>
      </c>
      <c r="M82" s="561">
        <f t="shared" si="1"/>
        <v>0</v>
      </c>
      <c r="N82" s="389">
        <f t="shared" si="1"/>
        <v>290627</v>
      </c>
      <c r="O82" s="75">
        <f t="shared" si="1"/>
        <v>0</v>
      </c>
      <c r="P82" s="75">
        <f t="shared" si="1"/>
        <v>0</v>
      </c>
      <c r="Q82" s="195">
        <f t="shared" si="1"/>
        <v>390050</v>
      </c>
      <c r="R82" s="75">
        <f t="shared" si="1"/>
        <v>0</v>
      </c>
      <c r="S82" s="74">
        <f t="shared" si="1"/>
        <v>0</v>
      </c>
      <c r="T82" s="200">
        <f t="shared" si="1"/>
        <v>205250</v>
      </c>
      <c r="U82" s="75">
        <f t="shared" si="1"/>
        <v>0</v>
      </c>
      <c r="V82" s="75">
        <f t="shared" si="1"/>
        <v>0</v>
      </c>
      <c r="W82" s="195">
        <f t="shared" si="1"/>
        <v>60000</v>
      </c>
      <c r="X82" s="75">
        <f t="shared" si="1"/>
        <v>0</v>
      </c>
      <c r="Y82" s="74">
        <f t="shared" si="1"/>
        <v>0</v>
      </c>
      <c r="Z82" s="77">
        <f t="shared" si="1"/>
        <v>0</v>
      </c>
      <c r="AA82" s="92"/>
      <c r="AB82" s="92"/>
    </row>
    <row r="83" spans="1:31" s="30" customFormat="1" ht="7.5" customHeight="1" x14ac:dyDescent="0.25">
      <c r="A83" s="47"/>
      <c r="B83" s="47"/>
      <c r="C83" s="47"/>
      <c r="D83" s="53"/>
      <c r="E83" s="53"/>
      <c r="F83" s="53"/>
      <c r="G83" s="53"/>
      <c r="H83" s="53"/>
      <c r="I83" s="61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62"/>
      <c r="X83" s="62"/>
      <c r="Y83" s="62"/>
      <c r="Z83" s="62"/>
    </row>
    <row r="84" spans="1:31" s="30" customFormat="1" ht="7.5" customHeight="1" x14ac:dyDescent="0.25">
      <c r="A84" s="47"/>
      <c r="B84" s="47"/>
      <c r="C84" s="47"/>
      <c r="D84" s="188"/>
      <c r="E84" s="188"/>
      <c r="F84" s="188"/>
      <c r="G84" s="188"/>
      <c r="H84" s="188"/>
      <c r="I84" s="189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</row>
    <row r="85" spans="1:31" s="30" customFormat="1" ht="7.5" customHeight="1" x14ac:dyDescent="0.25">
      <c r="A85" s="47"/>
      <c r="B85" s="47"/>
      <c r="C85" s="47"/>
      <c r="D85" s="188"/>
      <c r="E85" s="188"/>
      <c r="F85" s="188"/>
      <c r="G85" s="188"/>
      <c r="H85" s="188"/>
      <c r="I85" s="189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</row>
    <row r="86" spans="1:31" s="30" customFormat="1" ht="7.5" customHeight="1" x14ac:dyDescent="0.25">
      <c r="A86" s="47"/>
      <c r="B86" s="47"/>
      <c r="C86" s="47"/>
      <c r="D86" s="188"/>
      <c r="E86" s="188"/>
      <c r="F86" s="188"/>
      <c r="G86" s="188"/>
      <c r="H86" s="188"/>
      <c r="I86" s="189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</row>
    <row r="87" spans="1:31" s="30" customFormat="1" ht="7.5" customHeight="1" x14ac:dyDescent="0.25">
      <c r="A87" s="47"/>
      <c r="B87" s="47"/>
      <c r="C87" s="47"/>
      <c r="D87" s="188"/>
      <c r="E87" s="188"/>
      <c r="F87" s="188"/>
      <c r="G87" s="188"/>
      <c r="H87" s="188"/>
      <c r="I87" s="189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</row>
    <row r="88" spans="1:31" s="30" customFormat="1" ht="7.5" customHeight="1" x14ac:dyDescent="0.25">
      <c r="A88" s="47"/>
      <c r="B88" s="47"/>
      <c r="C88" s="47"/>
      <c r="D88" s="188"/>
      <c r="E88" s="188"/>
      <c r="F88" s="188"/>
      <c r="G88" s="188"/>
      <c r="H88" s="188"/>
      <c r="I88" s="189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</row>
    <row r="89" spans="1:31" s="30" customFormat="1" ht="7.5" customHeight="1" x14ac:dyDescent="0.25">
      <c r="A89" s="47"/>
      <c r="B89" s="47"/>
      <c r="C89" s="47"/>
      <c r="D89" s="188"/>
      <c r="E89" s="188"/>
      <c r="F89" s="188"/>
      <c r="G89" s="188"/>
      <c r="H89" s="188"/>
      <c r="I89" s="189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</row>
    <row r="90" spans="1:31" s="30" customFormat="1" ht="7.5" customHeight="1" x14ac:dyDescent="0.25">
      <c r="A90" s="47"/>
      <c r="B90" s="47"/>
      <c r="C90" s="47"/>
      <c r="D90" s="188"/>
      <c r="E90" s="188"/>
      <c r="F90" s="188"/>
      <c r="G90" s="188"/>
      <c r="H90" s="188"/>
      <c r="I90" s="189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</row>
    <row r="91" spans="1:31" s="30" customFormat="1" ht="7.5" customHeight="1" x14ac:dyDescent="0.25">
      <c r="A91" s="47"/>
      <c r="B91" s="47"/>
      <c r="C91" s="47"/>
      <c r="D91" s="188"/>
      <c r="E91" s="188"/>
      <c r="F91" s="188"/>
      <c r="G91" s="188"/>
      <c r="H91" s="188"/>
      <c r="I91" s="189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</row>
    <row r="92" spans="1:31" s="30" customFormat="1" ht="7.5" customHeight="1" x14ac:dyDescent="0.25">
      <c r="A92" s="47"/>
      <c r="B92" s="47"/>
      <c r="C92" s="47"/>
      <c r="D92" s="188"/>
      <c r="E92" s="188"/>
      <c r="F92" s="188"/>
      <c r="G92" s="188"/>
      <c r="H92" s="188"/>
      <c r="I92" s="189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</row>
    <row r="93" spans="1:31" ht="15.75" customHeight="1" x14ac:dyDescent="0.25">
      <c r="Z93" s="65" t="s">
        <v>103</v>
      </c>
    </row>
    <row r="94" spans="1:31" ht="24.75" customHeight="1" x14ac:dyDescent="0.25">
      <c r="A94" s="5"/>
      <c r="D94" s="63" t="s">
        <v>44</v>
      </c>
      <c r="E94" s="64" t="s">
        <v>47</v>
      </c>
      <c r="F94" s="65"/>
      <c r="G94" s="65"/>
      <c r="H94" s="65"/>
      <c r="I94" s="65"/>
      <c r="J94" s="65"/>
      <c r="K94" s="65"/>
      <c r="L94" s="65"/>
      <c r="M94" s="14"/>
      <c r="N94" s="14"/>
      <c r="O94" s="14"/>
      <c r="P94" s="1"/>
      <c r="Z94" s="4" t="s">
        <v>26</v>
      </c>
    </row>
    <row r="95" spans="1:31" ht="15" customHeight="1" thickBot="1" x14ac:dyDescent="0.25">
      <c r="A95" s="692" t="s">
        <v>118</v>
      </c>
      <c r="B95" s="693"/>
      <c r="C95" s="694"/>
      <c r="I95" s="6" t="s">
        <v>2</v>
      </c>
      <c r="J95" s="6" t="s">
        <v>3</v>
      </c>
      <c r="K95" s="6" t="s">
        <v>4</v>
      </c>
      <c r="L95" s="6" t="s">
        <v>5</v>
      </c>
      <c r="M95" s="6" t="s">
        <v>6</v>
      </c>
      <c r="N95" s="6" t="s">
        <v>7</v>
      </c>
      <c r="O95" s="7" t="s">
        <v>208</v>
      </c>
      <c r="P95" s="7" t="s">
        <v>8</v>
      </c>
      <c r="Q95" s="7" t="s">
        <v>9</v>
      </c>
      <c r="R95" s="7" t="s">
        <v>10</v>
      </c>
      <c r="S95" s="7" t="s">
        <v>209</v>
      </c>
      <c r="T95" s="7" t="s">
        <v>11</v>
      </c>
      <c r="U95" s="7" t="s">
        <v>14</v>
      </c>
      <c r="V95" s="7" t="s">
        <v>19</v>
      </c>
      <c r="W95" s="7" t="s">
        <v>210</v>
      </c>
      <c r="X95" s="6" t="s">
        <v>30</v>
      </c>
      <c r="Y95" s="6" t="s">
        <v>31</v>
      </c>
      <c r="Z95" s="6" t="s">
        <v>32</v>
      </c>
    </row>
    <row r="96" spans="1:31" ht="15.75" customHeight="1" thickBot="1" x14ac:dyDescent="0.25">
      <c r="A96" s="695"/>
      <c r="B96" s="696"/>
      <c r="C96" s="697"/>
      <c r="D96" s="711" t="s">
        <v>0</v>
      </c>
      <c r="E96" s="729" t="s">
        <v>34</v>
      </c>
      <c r="F96" s="732" t="s">
        <v>35</v>
      </c>
      <c r="G96" s="735" t="s">
        <v>36</v>
      </c>
      <c r="H96" s="745"/>
      <c r="I96" s="708" t="s">
        <v>27</v>
      </c>
      <c r="J96" s="559" t="s">
        <v>33</v>
      </c>
      <c r="K96" s="558" t="s">
        <v>13</v>
      </c>
      <c r="L96" s="390" t="s">
        <v>12</v>
      </c>
      <c r="M96" s="716" t="s">
        <v>128</v>
      </c>
      <c r="N96" s="717"/>
      <c r="O96" s="717"/>
      <c r="P96" s="718"/>
      <c r="Q96" s="678" t="s">
        <v>136</v>
      </c>
      <c r="R96" s="679"/>
      <c r="S96" s="679"/>
      <c r="T96" s="679"/>
      <c r="U96" s="679"/>
      <c r="V96" s="679"/>
      <c r="W96" s="679"/>
      <c r="X96" s="679"/>
      <c r="Y96" s="679"/>
      <c r="Z96" s="668" t="s">
        <v>135</v>
      </c>
    </row>
    <row r="97" spans="1:31" ht="15.75" customHeight="1" x14ac:dyDescent="0.2">
      <c r="A97" s="698" t="s">
        <v>39</v>
      </c>
      <c r="B97" s="700" t="s">
        <v>40</v>
      </c>
      <c r="C97" s="702" t="s">
        <v>41</v>
      </c>
      <c r="D97" s="712"/>
      <c r="E97" s="730"/>
      <c r="F97" s="733"/>
      <c r="G97" s="737" t="s">
        <v>37</v>
      </c>
      <c r="H97" s="750" t="s">
        <v>38</v>
      </c>
      <c r="I97" s="709"/>
      <c r="J97" s="760" t="s">
        <v>132</v>
      </c>
      <c r="K97" s="748" t="s">
        <v>133</v>
      </c>
      <c r="L97" s="727" t="s">
        <v>134</v>
      </c>
      <c r="M97" s="719" t="s">
        <v>129</v>
      </c>
      <c r="N97" s="721" t="s">
        <v>43</v>
      </c>
      <c r="O97" s="683" t="s">
        <v>21</v>
      </c>
      <c r="P97" s="685" t="s">
        <v>22</v>
      </c>
      <c r="Q97" s="675" t="s">
        <v>117</v>
      </c>
      <c r="R97" s="676"/>
      <c r="S97" s="680"/>
      <c r="T97" s="675" t="s">
        <v>121</v>
      </c>
      <c r="U97" s="676"/>
      <c r="V97" s="677"/>
      <c r="W97" s="676" t="s">
        <v>130</v>
      </c>
      <c r="X97" s="676"/>
      <c r="Y97" s="739"/>
      <c r="Z97" s="706"/>
    </row>
    <row r="98" spans="1:31" ht="39" customHeight="1" thickBot="1" x14ac:dyDescent="0.25">
      <c r="A98" s="699"/>
      <c r="B98" s="701"/>
      <c r="C98" s="703"/>
      <c r="D98" s="713"/>
      <c r="E98" s="730"/>
      <c r="F98" s="733"/>
      <c r="G98" s="744"/>
      <c r="H98" s="756"/>
      <c r="I98" s="710"/>
      <c r="J98" s="761"/>
      <c r="K98" s="749"/>
      <c r="L98" s="728"/>
      <c r="M98" s="720"/>
      <c r="N98" s="722"/>
      <c r="O98" s="684"/>
      <c r="P98" s="686"/>
      <c r="Q98" s="194" t="s">
        <v>20</v>
      </c>
      <c r="R98" s="26" t="s">
        <v>28</v>
      </c>
      <c r="S98" s="15" t="s">
        <v>29</v>
      </c>
      <c r="T98" s="197" t="s">
        <v>20</v>
      </c>
      <c r="U98" s="26" t="s">
        <v>28</v>
      </c>
      <c r="V98" s="15" t="s">
        <v>29</v>
      </c>
      <c r="W98" s="197" t="s">
        <v>20</v>
      </c>
      <c r="X98" s="26" t="s">
        <v>28</v>
      </c>
      <c r="Y98" s="15" t="s">
        <v>29</v>
      </c>
      <c r="Z98" s="707"/>
    </row>
    <row r="99" spans="1:31" ht="31.15" customHeight="1" x14ac:dyDescent="0.25">
      <c r="A99" s="105">
        <v>3392</v>
      </c>
      <c r="B99" s="105"/>
      <c r="C99" s="107"/>
      <c r="D99" s="563" t="s">
        <v>505</v>
      </c>
      <c r="E99" s="32" t="s">
        <v>444</v>
      </c>
      <c r="F99" s="33" t="s">
        <v>444</v>
      </c>
      <c r="G99" s="33">
        <v>2017</v>
      </c>
      <c r="H99" s="34">
        <v>2017</v>
      </c>
      <c r="I99" s="142">
        <v>600</v>
      </c>
      <c r="J99" s="112">
        <v>0</v>
      </c>
      <c r="K99" s="90">
        <v>0</v>
      </c>
      <c r="L99" s="556">
        <v>600</v>
      </c>
      <c r="M99" s="376">
        <v>0</v>
      </c>
      <c r="N99" s="377">
        <v>600</v>
      </c>
      <c r="O99" s="113">
        <v>0</v>
      </c>
      <c r="P99" s="143">
        <v>0</v>
      </c>
      <c r="Q99" s="269">
        <v>0</v>
      </c>
      <c r="R99" s="89">
        <v>0</v>
      </c>
      <c r="S99" s="79">
        <v>0</v>
      </c>
      <c r="T99" s="275">
        <v>0</v>
      </c>
      <c r="U99" s="113">
        <v>0</v>
      </c>
      <c r="V99" s="143">
        <v>0</v>
      </c>
      <c r="W99" s="269">
        <v>0</v>
      </c>
      <c r="X99" s="89">
        <v>0</v>
      </c>
      <c r="Y99" s="79">
        <v>0</v>
      </c>
      <c r="Z99" s="86">
        <v>0</v>
      </c>
      <c r="AA99" s="92"/>
      <c r="AB99" s="92"/>
      <c r="AC99" s="92"/>
      <c r="AD99" s="92"/>
      <c r="AE99" s="92"/>
    </row>
    <row r="100" spans="1:31" ht="23.45" customHeight="1" x14ac:dyDescent="0.25">
      <c r="A100" s="105">
        <v>3421</v>
      </c>
      <c r="B100" s="105"/>
      <c r="C100" s="107"/>
      <c r="D100" s="551" t="s">
        <v>506</v>
      </c>
      <c r="E100" s="35" t="s">
        <v>444</v>
      </c>
      <c r="F100" s="36" t="s">
        <v>444</v>
      </c>
      <c r="G100" s="36">
        <v>2017</v>
      </c>
      <c r="H100" s="37">
        <v>2017</v>
      </c>
      <c r="I100" s="142">
        <v>2000</v>
      </c>
      <c r="J100" s="112">
        <v>0</v>
      </c>
      <c r="K100" s="90">
        <v>0</v>
      </c>
      <c r="L100" s="375">
        <v>2000</v>
      </c>
      <c r="M100" s="378">
        <v>0</v>
      </c>
      <c r="N100" s="379">
        <v>2000</v>
      </c>
      <c r="O100" s="89">
        <v>0</v>
      </c>
      <c r="P100" s="112">
        <v>0</v>
      </c>
      <c r="Q100" s="269">
        <v>0</v>
      </c>
      <c r="R100" s="89">
        <v>0</v>
      </c>
      <c r="S100" s="79">
        <v>0</v>
      </c>
      <c r="T100" s="276">
        <v>0</v>
      </c>
      <c r="U100" s="89">
        <v>0</v>
      </c>
      <c r="V100" s="112">
        <v>0</v>
      </c>
      <c r="W100" s="269">
        <v>0</v>
      </c>
      <c r="X100" s="89">
        <v>0</v>
      </c>
      <c r="Y100" s="79">
        <v>0</v>
      </c>
      <c r="Z100" s="86">
        <v>0</v>
      </c>
      <c r="AA100" s="92"/>
      <c r="AB100" s="92"/>
      <c r="AC100" s="92"/>
      <c r="AD100" s="92"/>
      <c r="AE100" s="92"/>
    </row>
    <row r="101" spans="1:31" ht="23.45" customHeight="1" x14ac:dyDescent="0.25">
      <c r="A101" s="105">
        <v>3421</v>
      </c>
      <c r="B101" s="105"/>
      <c r="C101" s="107"/>
      <c r="D101" s="551" t="s">
        <v>507</v>
      </c>
      <c r="E101" s="35" t="s">
        <v>447</v>
      </c>
      <c r="F101" s="36" t="s">
        <v>447</v>
      </c>
      <c r="G101" s="36">
        <v>2017</v>
      </c>
      <c r="H101" s="37">
        <v>2019</v>
      </c>
      <c r="I101" s="142">
        <v>45000</v>
      </c>
      <c r="J101" s="112">
        <v>0</v>
      </c>
      <c r="K101" s="90">
        <v>0</v>
      </c>
      <c r="L101" s="375">
        <v>15000</v>
      </c>
      <c r="M101" s="378">
        <v>0</v>
      </c>
      <c r="N101" s="379">
        <v>15000</v>
      </c>
      <c r="O101" s="89">
        <v>0</v>
      </c>
      <c r="P101" s="112">
        <v>0</v>
      </c>
      <c r="Q101" s="269">
        <v>15000</v>
      </c>
      <c r="R101" s="89">
        <v>0</v>
      </c>
      <c r="S101" s="79">
        <v>0</v>
      </c>
      <c r="T101" s="276">
        <v>15000</v>
      </c>
      <c r="U101" s="89">
        <v>0</v>
      </c>
      <c r="V101" s="112">
        <v>0</v>
      </c>
      <c r="W101" s="269">
        <v>0</v>
      </c>
      <c r="X101" s="89">
        <v>0</v>
      </c>
      <c r="Y101" s="79">
        <v>0</v>
      </c>
      <c r="Z101" s="86">
        <v>0</v>
      </c>
      <c r="AA101" s="92"/>
      <c r="AB101" s="92"/>
      <c r="AC101" s="92"/>
      <c r="AD101" s="92"/>
      <c r="AE101" s="92"/>
    </row>
    <row r="102" spans="1:31" ht="31.15" customHeight="1" x14ac:dyDescent="0.25">
      <c r="A102" s="105">
        <v>3421</v>
      </c>
      <c r="B102" s="105"/>
      <c r="C102" s="107"/>
      <c r="D102" s="551" t="s">
        <v>508</v>
      </c>
      <c r="E102" s="35" t="s">
        <v>447</v>
      </c>
      <c r="F102" s="36" t="s">
        <v>447</v>
      </c>
      <c r="G102" s="36">
        <v>2017</v>
      </c>
      <c r="H102" s="37">
        <v>2019</v>
      </c>
      <c r="I102" s="142">
        <v>9000</v>
      </c>
      <c r="J102" s="112">
        <v>0</v>
      </c>
      <c r="K102" s="90">
        <v>0</v>
      </c>
      <c r="L102" s="375">
        <v>3000</v>
      </c>
      <c r="M102" s="378">
        <v>0</v>
      </c>
      <c r="N102" s="379">
        <v>3000</v>
      </c>
      <c r="O102" s="89">
        <v>0</v>
      </c>
      <c r="P102" s="112">
        <v>0</v>
      </c>
      <c r="Q102" s="269">
        <v>3000</v>
      </c>
      <c r="R102" s="89">
        <v>0</v>
      </c>
      <c r="S102" s="79">
        <v>0</v>
      </c>
      <c r="T102" s="276">
        <v>3000</v>
      </c>
      <c r="U102" s="89">
        <v>0</v>
      </c>
      <c r="V102" s="112">
        <v>0</v>
      </c>
      <c r="W102" s="269">
        <v>0</v>
      </c>
      <c r="X102" s="89">
        <v>0</v>
      </c>
      <c r="Y102" s="79">
        <v>0</v>
      </c>
      <c r="Z102" s="86">
        <v>0</v>
      </c>
      <c r="AA102" s="92"/>
      <c r="AB102" s="92"/>
      <c r="AC102" s="92"/>
      <c r="AD102" s="92"/>
      <c r="AE102" s="92"/>
    </row>
    <row r="103" spans="1:31" ht="25.15" customHeight="1" x14ac:dyDescent="0.25">
      <c r="A103" s="105">
        <v>3429</v>
      </c>
      <c r="B103" s="105"/>
      <c r="C103" s="107"/>
      <c r="D103" s="551" t="s">
        <v>509</v>
      </c>
      <c r="E103" s="35" t="s">
        <v>447</v>
      </c>
      <c r="F103" s="36" t="s">
        <v>447</v>
      </c>
      <c r="G103" s="36">
        <v>2017</v>
      </c>
      <c r="H103" s="37">
        <v>2017</v>
      </c>
      <c r="I103" s="142">
        <v>3000</v>
      </c>
      <c r="J103" s="112">
        <v>0</v>
      </c>
      <c r="K103" s="90">
        <v>0</v>
      </c>
      <c r="L103" s="375">
        <v>3000</v>
      </c>
      <c r="M103" s="378">
        <v>0</v>
      </c>
      <c r="N103" s="379">
        <v>3000</v>
      </c>
      <c r="O103" s="89">
        <v>0</v>
      </c>
      <c r="P103" s="112">
        <v>0</v>
      </c>
      <c r="Q103" s="269">
        <v>0</v>
      </c>
      <c r="R103" s="89">
        <v>0</v>
      </c>
      <c r="S103" s="79">
        <v>0</v>
      </c>
      <c r="T103" s="276">
        <v>0</v>
      </c>
      <c r="U103" s="89">
        <v>0</v>
      </c>
      <c r="V103" s="112">
        <v>0</v>
      </c>
      <c r="W103" s="269">
        <v>0</v>
      </c>
      <c r="X103" s="89">
        <v>0</v>
      </c>
      <c r="Y103" s="79">
        <v>0</v>
      </c>
      <c r="Z103" s="86">
        <v>0</v>
      </c>
      <c r="AA103" s="92"/>
      <c r="AB103" s="92"/>
      <c r="AC103" s="92"/>
      <c r="AD103" s="92"/>
      <c r="AE103" s="92"/>
    </row>
    <row r="104" spans="1:31" ht="43.9" customHeight="1" x14ac:dyDescent="0.25">
      <c r="A104" s="105">
        <v>3612</v>
      </c>
      <c r="B104" s="105"/>
      <c r="C104" s="107"/>
      <c r="D104" s="551" t="s">
        <v>510</v>
      </c>
      <c r="E104" s="35" t="s">
        <v>447</v>
      </c>
      <c r="F104" s="36" t="s">
        <v>447</v>
      </c>
      <c r="G104" s="36">
        <v>2017</v>
      </c>
      <c r="H104" s="37">
        <v>2017</v>
      </c>
      <c r="I104" s="142">
        <v>20000</v>
      </c>
      <c r="J104" s="112">
        <v>0</v>
      </c>
      <c r="K104" s="90">
        <v>0</v>
      </c>
      <c r="L104" s="375">
        <v>20000</v>
      </c>
      <c r="M104" s="378">
        <v>0</v>
      </c>
      <c r="N104" s="379">
        <v>20000</v>
      </c>
      <c r="O104" s="89">
        <v>0</v>
      </c>
      <c r="P104" s="112">
        <v>0</v>
      </c>
      <c r="Q104" s="269">
        <v>0</v>
      </c>
      <c r="R104" s="89">
        <v>0</v>
      </c>
      <c r="S104" s="79">
        <v>0</v>
      </c>
      <c r="T104" s="276">
        <v>0</v>
      </c>
      <c r="U104" s="89">
        <v>0</v>
      </c>
      <c r="V104" s="112">
        <v>0</v>
      </c>
      <c r="W104" s="269">
        <v>0</v>
      </c>
      <c r="X104" s="89">
        <v>0</v>
      </c>
      <c r="Y104" s="79">
        <v>0</v>
      </c>
      <c r="Z104" s="86">
        <v>0</v>
      </c>
      <c r="AA104" s="92"/>
      <c r="AB104" s="92"/>
      <c r="AC104" s="92"/>
      <c r="AD104" s="92"/>
      <c r="AE104" s="92"/>
    </row>
    <row r="105" spans="1:31" ht="30.6" customHeight="1" x14ac:dyDescent="0.25">
      <c r="A105" s="105">
        <v>3612</v>
      </c>
      <c r="B105" s="105"/>
      <c r="C105" s="107"/>
      <c r="D105" s="551" t="s">
        <v>511</v>
      </c>
      <c r="E105" s="35" t="s">
        <v>444</v>
      </c>
      <c r="F105" s="272" t="s">
        <v>444</v>
      </c>
      <c r="G105" s="272">
        <v>2017</v>
      </c>
      <c r="H105" s="274">
        <v>2017</v>
      </c>
      <c r="I105" s="560">
        <v>13000</v>
      </c>
      <c r="J105" s="112">
        <v>0</v>
      </c>
      <c r="K105" s="90">
        <v>0</v>
      </c>
      <c r="L105" s="557">
        <v>13000</v>
      </c>
      <c r="M105" s="378">
        <v>0</v>
      </c>
      <c r="N105" s="547">
        <v>13000</v>
      </c>
      <c r="O105" s="89">
        <v>0</v>
      </c>
      <c r="P105" s="112">
        <v>0</v>
      </c>
      <c r="Q105" s="269">
        <v>0</v>
      </c>
      <c r="R105" s="89">
        <v>0</v>
      </c>
      <c r="S105" s="79">
        <v>0</v>
      </c>
      <c r="T105" s="276">
        <v>0</v>
      </c>
      <c r="U105" s="89">
        <v>0</v>
      </c>
      <c r="V105" s="112">
        <v>0</v>
      </c>
      <c r="W105" s="269">
        <v>0</v>
      </c>
      <c r="X105" s="89">
        <v>0</v>
      </c>
      <c r="Y105" s="79">
        <v>0</v>
      </c>
      <c r="Z105" s="86">
        <v>0</v>
      </c>
      <c r="AA105" s="92"/>
      <c r="AB105" s="92"/>
      <c r="AC105" s="92"/>
      <c r="AD105" s="92"/>
      <c r="AE105" s="92"/>
    </row>
    <row r="106" spans="1:31" ht="42" customHeight="1" x14ac:dyDescent="0.25">
      <c r="A106" s="105">
        <v>3612</v>
      </c>
      <c r="B106" s="105"/>
      <c r="C106" s="107"/>
      <c r="D106" s="549" t="s">
        <v>512</v>
      </c>
      <c r="E106" s="35" t="s">
        <v>444</v>
      </c>
      <c r="F106" s="36" t="s">
        <v>444</v>
      </c>
      <c r="G106" s="36">
        <v>2017</v>
      </c>
      <c r="H106" s="37">
        <v>2017</v>
      </c>
      <c r="I106" s="142">
        <f>J106+K106+L106+SUM(Q106:Z106)</f>
        <v>20000</v>
      </c>
      <c r="J106" s="112">
        <v>0</v>
      </c>
      <c r="K106" s="90">
        <v>0</v>
      </c>
      <c r="L106" s="375">
        <v>20000</v>
      </c>
      <c r="M106" s="378">
        <v>0</v>
      </c>
      <c r="N106" s="379">
        <v>20000</v>
      </c>
      <c r="O106" s="89">
        <v>0</v>
      </c>
      <c r="P106" s="112">
        <v>0</v>
      </c>
      <c r="Q106" s="269">
        <v>0</v>
      </c>
      <c r="R106" s="89">
        <v>0</v>
      </c>
      <c r="S106" s="79">
        <v>0</v>
      </c>
      <c r="T106" s="276">
        <v>0</v>
      </c>
      <c r="U106" s="89">
        <v>0</v>
      </c>
      <c r="V106" s="112">
        <v>0</v>
      </c>
      <c r="W106" s="269">
        <v>0</v>
      </c>
      <c r="X106" s="89">
        <v>0</v>
      </c>
      <c r="Y106" s="79">
        <v>0</v>
      </c>
      <c r="Z106" s="86">
        <v>0</v>
      </c>
      <c r="AA106" s="92"/>
      <c r="AB106" s="92"/>
      <c r="AC106" s="92"/>
      <c r="AD106" s="92"/>
      <c r="AE106" s="92"/>
    </row>
    <row r="107" spans="1:31" ht="45" customHeight="1" x14ac:dyDescent="0.25">
      <c r="A107" s="105">
        <v>3612</v>
      </c>
      <c r="B107" s="105"/>
      <c r="C107" s="107"/>
      <c r="D107" s="549" t="s">
        <v>513</v>
      </c>
      <c r="E107" s="35" t="s">
        <v>447</v>
      </c>
      <c r="F107" s="36" t="s">
        <v>447</v>
      </c>
      <c r="G107" s="36">
        <v>2017</v>
      </c>
      <c r="H107" s="37">
        <v>2017</v>
      </c>
      <c r="I107" s="142">
        <v>20000</v>
      </c>
      <c r="J107" s="112">
        <v>0</v>
      </c>
      <c r="K107" s="90">
        <v>0</v>
      </c>
      <c r="L107" s="375">
        <v>20000</v>
      </c>
      <c r="M107" s="378">
        <v>0</v>
      </c>
      <c r="N107" s="379">
        <v>20000</v>
      </c>
      <c r="O107" s="89">
        <v>0</v>
      </c>
      <c r="P107" s="112">
        <v>0</v>
      </c>
      <c r="Q107" s="269">
        <v>0</v>
      </c>
      <c r="R107" s="89">
        <v>0</v>
      </c>
      <c r="S107" s="79">
        <v>0</v>
      </c>
      <c r="T107" s="276">
        <v>0</v>
      </c>
      <c r="U107" s="89">
        <v>0</v>
      </c>
      <c r="V107" s="112">
        <v>0</v>
      </c>
      <c r="W107" s="269">
        <v>0</v>
      </c>
      <c r="X107" s="89">
        <v>0</v>
      </c>
      <c r="Y107" s="79">
        <v>0</v>
      </c>
      <c r="Z107" s="86">
        <v>0</v>
      </c>
      <c r="AA107" s="92"/>
      <c r="AB107" s="92"/>
      <c r="AC107" s="92"/>
      <c r="AD107" s="92"/>
      <c r="AE107" s="92"/>
    </row>
    <row r="108" spans="1:31" ht="30" customHeight="1" x14ac:dyDescent="0.25">
      <c r="A108" s="105">
        <v>3612</v>
      </c>
      <c r="B108" s="105"/>
      <c r="C108" s="107"/>
      <c r="D108" s="549" t="s">
        <v>514</v>
      </c>
      <c r="E108" s="35" t="s">
        <v>447</v>
      </c>
      <c r="F108" s="36" t="s">
        <v>447</v>
      </c>
      <c r="G108" s="36">
        <v>2017</v>
      </c>
      <c r="H108" s="37">
        <v>2017</v>
      </c>
      <c r="I108" s="142">
        <v>10000</v>
      </c>
      <c r="J108" s="112">
        <v>0</v>
      </c>
      <c r="K108" s="90">
        <v>0</v>
      </c>
      <c r="L108" s="375">
        <v>10000</v>
      </c>
      <c r="M108" s="378">
        <v>0</v>
      </c>
      <c r="N108" s="379">
        <v>10000</v>
      </c>
      <c r="O108" s="89">
        <v>0</v>
      </c>
      <c r="P108" s="112">
        <v>0</v>
      </c>
      <c r="Q108" s="269">
        <v>0</v>
      </c>
      <c r="R108" s="89">
        <v>0</v>
      </c>
      <c r="S108" s="79">
        <v>0</v>
      </c>
      <c r="T108" s="276">
        <v>0</v>
      </c>
      <c r="U108" s="89">
        <v>0</v>
      </c>
      <c r="V108" s="112">
        <v>0</v>
      </c>
      <c r="W108" s="269">
        <v>0</v>
      </c>
      <c r="X108" s="89">
        <v>0</v>
      </c>
      <c r="Y108" s="79">
        <v>0</v>
      </c>
      <c r="Z108" s="86">
        <v>0</v>
      </c>
      <c r="AA108" s="92"/>
      <c r="AB108" s="92"/>
      <c r="AC108" s="92"/>
      <c r="AD108" s="92"/>
      <c r="AE108" s="92"/>
    </row>
    <row r="109" spans="1:31" ht="43.9" customHeight="1" x14ac:dyDescent="0.25">
      <c r="A109" s="105">
        <v>3612</v>
      </c>
      <c r="B109" s="105"/>
      <c r="C109" s="107"/>
      <c r="D109" s="549" t="s">
        <v>515</v>
      </c>
      <c r="E109" s="35" t="s">
        <v>444</v>
      </c>
      <c r="F109" s="36" t="s">
        <v>447</v>
      </c>
      <c r="G109" s="36">
        <v>2017</v>
      </c>
      <c r="H109" s="37">
        <v>2017</v>
      </c>
      <c r="I109" s="142">
        <v>10000</v>
      </c>
      <c r="J109" s="112">
        <v>0</v>
      </c>
      <c r="K109" s="90">
        <v>0</v>
      </c>
      <c r="L109" s="375">
        <v>10000</v>
      </c>
      <c r="M109" s="378">
        <v>0</v>
      </c>
      <c r="N109" s="379">
        <v>10000</v>
      </c>
      <c r="O109" s="89">
        <v>0</v>
      </c>
      <c r="P109" s="112">
        <v>0</v>
      </c>
      <c r="Q109" s="269">
        <v>0</v>
      </c>
      <c r="R109" s="89">
        <v>0</v>
      </c>
      <c r="S109" s="79">
        <v>0</v>
      </c>
      <c r="T109" s="276">
        <v>0</v>
      </c>
      <c r="U109" s="89">
        <v>0</v>
      </c>
      <c r="V109" s="112">
        <v>0</v>
      </c>
      <c r="W109" s="269">
        <v>0</v>
      </c>
      <c r="X109" s="89">
        <v>0</v>
      </c>
      <c r="Y109" s="79">
        <v>0</v>
      </c>
      <c r="Z109" s="86">
        <v>0</v>
      </c>
      <c r="AA109" s="92"/>
      <c r="AB109" s="92"/>
      <c r="AC109" s="92"/>
      <c r="AD109" s="92"/>
      <c r="AE109" s="92"/>
    </row>
    <row r="110" spans="1:31" ht="43.9" customHeight="1" x14ac:dyDescent="0.25">
      <c r="A110" s="105">
        <v>3612</v>
      </c>
      <c r="B110" s="105"/>
      <c r="C110" s="107"/>
      <c r="D110" s="549" t="s">
        <v>516</v>
      </c>
      <c r="E110" s="35" t="s">
        <v>447</v>
      </c>
      <c r="F110" s="36" t="s">
        <v>447</v>
      </c>
      <c r="G110" s="36">
        <v>2017</v>
      </c>
      <c r="H110" s="37">
        <v>2017</v>
      </c>
      <c r="I110" s="142">
        <v>10000</v>
      </c>
      <c r="J110" s="112">
        <v>0</v>
      </c>
      <c r="K110" s="90">
        <v>0</v>
      </c>
      <c r="L110" s="375">
        <v>10000</v>
      </c>
      <c r="M110" s="378">
        <v>0</v>
      </c>
      <c r="N110" s="379">
        <v>10000</v>
      </c>
      <c r="O110" s="89">
        <v>0</v>
      </c>
      <c r="P110" s="112">
        <v>0</v>
      </c>
      <c r="Q110" s="269">
        <v>0</v>
      </c>
      <c r="R110" s="89">
        <v>0</v>
      </c>
      <c r="S110" s="79">
        <v>0</v>
      </c>
      <c r="T110" s="276">
        <v>0</v>
      </c>
      <c r="U110" s="89">
        <v>0</v>
      </c>
      <c r="V110" s="112">
        <v>0</v>
      </c>
      <c r="W110" s="269">
        <v>0</v>
      </c>
      <c r="X110" s="89">
        <v>0</v>
      </c>
      <c r="Y110" s="79">
        <v>0</v>
      </c>
      <c r="Z110" s="86">
        <v>0</v>
      </c>
      <c r="AA110" s="92"/>
      <c r="AB110" s="92"/>
      <c r="AC110" s="92"/>
      <c r="AD110" s="92"/>
      <c r="AE110" s="92"/>
    </row>
    <row r="111" spans="1:31" ht="30.6" customHeight="1" x14ac:dyDescent="0.25">
      <c r="A111" s="105">
        <v>3612</v>
      </c>
      <c r="B111" s="105"/>
      <c r="C111" s="107"/>
      <c r="D111" s="549" t="s">
        <v>517</v>
      </c>
      <c r="E111" s="35" t="s">
        <v>447</v>
      </c>
      <c r="F111" s="36" t="s">
        <v>447</v>
      </c>
      <c r="G111" s="36">
        <v>2017</v>
      </c>
      <c r="H111" s="37">
        <v>2017</v>
      </c>
      <c r="I111" s="142">
        <v>7000</v>
      </c>
      <c r="J111" s="112">
        <v>0</v>
      </c>
      <c r="K111" s="90">
        <v>0</v>
      </c>
      <c r="L111" s="375">
        <v>7000</v>
      </c>
      <c r="M111" s="378">
        <v>0</v>
      </c>
      <c r="N111" s="379">
        <v>7000</v>
      </c>
      <c r="O111" s="89">
        <v>0</v>
      </c>
      <c r="P111" s="112">
        <v>0</v>
      </c>
      <c r="Q111" s="269">
        <v>0</v>
      </c>
      <c r="R111" s="89">
        <v>0</v>
      </c>
      <c r="S111" s="79">
        <v>0</v>
      </c>
      <c r="T111" s="276">
        <v>0</v>
      </c>
      <c r="U111" s="89">
        <v>0</v>
      </c>
      <c r="V111" s="112">
        <v>0</v>
      </c>
      <c r="W111" s="269">
        <v>0</v>
      </c>
      <c r="X111" s="89">
        <v>0</v>
      </c>
      <c r="Y111" s="79">
        <v>0</v>
      </c>
      <c r="Z111" s="86">
        <v>0</v>
      </c>
      <c r="AA111" s="92"/>
      <c r="AB111" s="92"/>
      <c r="AC111" s="92"/>
      <c r="AD111" s="92"/>
      <c r="AE111" s="92"/>
    </row>
    <row r="112" spans="1:31" ht="58.15" customHeight="1" x14ac:dyDescent="0.25">
      <c r="A112" s="105">
        <v>3612</v>
      </c>
      <c r="B112" s="105"/>
      <c r="C112" s="107"/>
      <c r="D112" s="549" t="s">
        <v>518</v>
      </c>
      <c r="E112" s="35" t="s">
        <v>447</v>
      </c>
      <c r="F112" s="36" t="s">
        <v>447</v>
      </c>
      <c r="G112" s="36">
        <v>2017</v>
      </c>
      <c r="H112" s="37">
        <v>2018</v>
      </c>
      <c r="I112" s="142">
        <v>4500</v>
      </c>
      <c r="J112" s="112">
        <v>0</v>
      </c>
      <c r="K112" s="90">
        <v>0</v>
      </c>
      <c r="L112" s="375">
        <v>500</v>
      </c>
      <c r="M112" s="378">
        <v>0</v>
      </c>
      <c r="N112" s="379">
        <v>500</v>
      </c>
      <c r="O112" s="89">
        <v>0</v>
      </c>
      <c r="P112" s="112">
        <v>0</v>
      </c>
      <c r="Q112" s="269">
        <v>4000</v>
      </c>
      <c r="R112" s="89">
        <v>0</v>
      </c>
      <c r="S112" s="79">
        <v>0</v>
      </c>
      <c r="T112" s="276">
        <v>0</v>
      </c>
      <c r="U112" s="89">
        <v>0</v>
      </c>
      <c r="V112" s="112">
        <v>0</v>
      </c>
      <c r="W112" s="269">
        <v>0</v>
      </c>
      <c r="X112" s="89">
        <v>0</v>
      </c>
      <c r="Y112" s="79">
        <v>0</v>
      </c>
      <c r="Z112" s="86">
        <v>0</v>
      </c>
      <c r="AA112" s="92"/>
      <c r="AB112" s="92"/>
      <c r="AC112" s="92"/>
      <c r="AD112" s="92"/>
      <c r="AE112" s="92"/>
    </row>
    <row r="113" spans="1:31" ht="60" customHeight="1" x14ac:dyDescent="0.25">
      <c r="A113" s="105">
        <v>3612</v>
      </c>
      <c r="B113" s="105"/>
      <c r="C113" s="107"/>
      <c r="D113" s="549" t="s">
        <v>519</v>
      </c>
      <c r="E113" s="35" t="s">
        <v>447</v>
      </c>
      <c r="F113" s="36" t="s">
        <v>447</v>
      </c>
      <c r="G113" s="36">
        <v>2017</v>
      </c>
      <c r="H113" s="37">
        <v>2018</v>
      </c>
      <c r="I113" s="142">
        <v>4500</v>
      </c>
      <c r="J113" s="112">
        <v>0</v>
      </c>
      <c r="K113" s="90">
        <v>0</v>
      </c>
      <c r="L113" s="375">
        <v>500</v>
      </c>
      <c r="M113" s="378">
        <v>0</v>
      </c>
      <c r="N113" s="379">
        <v>500</v>
      </c>
      <c r="O113" s="89">
        <v>0</v>
      </c>
      <c r="P113" s="112">
        <v>0</v>
      </c>
      <c r="Q113" s="269">
        <v>4000</v>
      </c>
      <c r="R113" s="89">
        <v>0</v>
      </c>
      <c r="S113" s="79">
        <v>0</v>
      </c>
      <c r="T113" s="276">
        <v>0</v>
      </c>
      <c r="U113" s="89">
        <v>0</v>
      </c>
      <c r="V113" s="112">
        <v>0</v>
      </c>
      <c r="W113" s="269">
        <v>0</v>
      </c>
      <c r="X113" s="89">
        <v>0</v>
      </c>
      <c r="Y113" s="79">
        <v>0</v>
      </c>
      <c r="Z113" s="86">
        <v>0</v>
      </c>
      <c r="AA113" s="92"/>
      <c r="AB113" s="92"/>
      <c r="AC113" s="92"/>
      <c r="AD113" s="92"/>
      <c r="AE113" s="92"/>
    </row>
    <row r="114" spans="1:31" ht="35.450000000000003" customHeight="1" x14ac:dyDescent="0.25">
      <c r="A114" s="105">
        <v>3612</v>
      </c>
      <c r="B114" s="105"/>
      <c r="C114" s="107"/>
      <c r="D114" s="549" t="s">
        <v>520</v>
      </c>
      <c r="E114" s="35" t="s">
        <v>447</v>
      </c>
      <c r="F114" s="36" t="s">
        <v>447</v>
      </c>
      <c r="G114" s="36">
        <v>2018</v>
      </c>
      <c r="H114" s="37">
        <v>2018</v>
      </c>
      <c r="I114" s="142">
        <v>7000</v>
      </c>
      <c r="J114" s="112">
        <v>0</v>
      </c>
      <c r="K114" s="90">
        <v>0</v>
      </c>
      <c r="L114" s="375">
        <v>0</v>
      </c>
      <c r="M114" s="378">
        <v>0</v>
      </c>
      <c r="N114" s="379">
        <v>0</v>
      </c>
      <c r="O114" s="89">
        <v>0</v>
      </c>
      <c r="P114" s="112">
        <v>0</v>
      </c>
      <c r="Q114" s="269">
        <v>7000</v>
      </c>
      <c r="R114" s="89">
        <v>0</v>
      </c>
      <c r="S114" s="79">
        <v>0</v>
      </c>
      <c r="T114" s="276">
        <v>0</v>
      </c>
      <c r="U114" s="89">
        <v>0</v>
      </c>
      <c r="V114" s="112">
        <v>0</v>
      </c>
      <c r="W114" s="269">
        <v>0</v>
      </c>
      <c r="X114" s="89">
        <v>0</v>
      </c>
      <c r="Y114" s="79">
        <v>0</v>
      </c>
      <c r="Z114" s="86">
        <v>0</v>
      </c>
      <c r="AA114" s="92"/>
      <c r="AB114" s="92"/>
      <c r="AC114" s="92"/>
      <c r="AD114" s="92"/>
      <c r="AE114" s="92"/>
    </row>
    <row r="115" spans="1:31" ht="45" customHeight="1" x14ac:dyDescent="0.25">
      <c r="A115" s="105">
        <v>3612</v>
      </c>
      <c r="B115" s="105"/>
      <c r="C115" s="107"/>
      <c r="D115" s="549" t="s">
        <v>521</v>
      </c>
      <c r="E115" s="35" t="s">
        <v>447</v>
      </c>
      <c r="F115" s="36" t="s">
        <v>447</v>
      </c>
      <c r="G115" s="36">
        <v>2018</v>
      </c>
      <c r="H115" s="37">
        <v>2018</v>
      </c>
      <c r="I115" s="142">
        <v>8000</v>
      </c>
      <c r="J115" s="112">
        <v>0</v>
      </c>
      <c r="K115" s="90">
        <v>0</v>
      </c>
      <c r="L115" s="375">
        <v>0</v>
      </c>
      <c r="M115" s="378">
        <v>0</v>
      </c>
      <c r="N115" s="379">
        <v>0</v>
      </c>
      <c r="O115" s="89">
        <v>0</v>
      </c>
      <c r="P115" s="112">
        <v>0</v>
      </c>
      <c r="Q115" s="269">
        <v>8000</v>
      </c>
      <c r="R115" s="89">
        <v>0</v>
      </c>
      <c r="S115" s="79">
        <v>0</v>
      </c>
      <c r="T115" s="276">
        <v>0</v>
      </c>
      <c r="U115" s="89">
        <v>0</v>
      </c>
      <c r="V115" s="112">
        <v>0</v>
      </c>
      <c r="W115" s="269">
        <v>0</v>
      </c>
      <c r="X115" s="89">
        <v>0</v>
      </c>
      <c r="Y115" s="79">
        <v>0</v>
      </c>
      <c r="Z115" s="86">
        <v>0</v>
      </c>
      <c r="AA115" s="92"/>
      <c r="AB115" s="92"/>
      <c r="AC115" s="92"/>
      <c r="AD115" s="92"/>
      <c r="AE115" s="92"/>
    </row>
    <row r="116" spans="1:31" ht="45" customHeight="1" x14ac:dyDescent="0.25">
      <c r="A116" s="105">
        <v>3612</v>
      </c>
      <c r="B116" s="105"/>
      <c r="C116" s="107"/>
      <c r="D116" s="549" t="s">
        <v>522</v>
      </c>
      <c r="E116" s="35" t="s">
        <v>444</v>
      </c>
      <c r="F116" s="36" t="s">
        <v>444</v>
      </c>
      <c r="G116" s="36">
        <v>2019</v>
      </c>
      <c r="H116" s="37">
        <v>2019</v>
      </c>
      <c r="I116" s="142">
        <v>15000</v>
      </c>
      <c r="J116" s="112">
        <v>0</v>
      </c>
      <c r="K116" s="90">
        <v>0</v>
      </c>
      <c r="L116" s="375">
        <v>0</v>
      </c>
      <c r="M116" s="378">
        <v>0</v>
      </c>
      <c r="N116" s="379">
        <v>0</v>
      </c>
      <c r="O116" s="89">
        <v>0</v>
      </c>
      <c r="P116" s="112">
        <v>0</v>
      </c>
      <c r="Q116" s="269">
        <v>0</v>
      </c>
      <c r="R116" s="89">
        <v>0</v>
      </c>
      <c r="S116" s="79">
        <v>0</v>
      </c>
      <c r="T116" s="276">
        <v>15000</v>
      </c>
      <c r="U116" s="89">
        <v>0</v>
      </c>
      <c r="V116" s="112">
        <v>0</v>
      </c>
      <c r="W116" s="269">
        <v>0</v>
      </c>
      <c r="X116" s="89">
        <v>0</v>
      </c>
      <c r="Y116" s="79">
        <v>0</v>
      </c>
      <c r="Z116" s="86">
        <v>0</v>
      </c>
      <c r="AA116" s="92"/>
      <c r="AB116" s="92"/>
      <c r="AC116" s="92"/>
      <c r="AD116" s="92"/>
      <c r="AE116" s="92"/>
    </row>
    <row r="117" spans="1:31" ht="45" customHeight="1" x14ac:dyDescent="0.25">
      <c r="A117" s="105">
        <v>3612</v>
      </c>
      <c r="B117" s="105"/>
      <c r="C117" s="107"/>
      <c r="D117" s="549" t="s">
        <v>523</v>
      </c>
      <c r="E117" s="35" t="s">
        <v>447</v>
      </c>
      <c r="F117" s="36" t="s">
        <v>444</v>
      </c>
      <c r="G117" s="36">
        <v>2019</v>
      </c>
      <c r="H117" s="37">
        <v>2019</v>
      </c>
      <c r="I117" s="142">
        <v>10000</v>
      </c>
      <c r="J117" s="112">
        <v>0</v>
      </c>
      <c r="K117" s="90">
        <v>0</v>
      </c>
      <c r="L117" s="375">
        <v>0</v>
      </c>
      <c r="M117" s="378">
        <v>0</v>
      </c>
      <c r="N117" s="379">
        <v>0</v>
      </c>
      <c r="O117" s="89">
        <v>0</v>
      </c>
      <c r="P117" s="112">
        <v>0</v>
      </c>
      <c r="Q117" s="269">
        <v>0</v>
      </c>
      <c r="R117" s="89">
        <v>0</v>
      </c>
      <c r="S117" s="79">
        <v>0</v>
      </c>
      <c r="T117" s="276">
        <v>10000</v>
      </c>
      <c r="U117" s="89">
        <v>0</v>
      </c>
      <c r="V117" s="112">
        <v>0</v>
      </c>
      <c r="W117" s="269">
        <v>0</v>
      </c>
      <c r="X117" s="89">
        <v>0</v>
      </c>
      <c r="Y117" s="79">
        <v>0</v>
      </c>
      <c r="Z117" s="86">
        <v>0</v>
      </c>
      <c r="AA117" s="92"/>
      <c r="AB117" s="92"/>
      <c r="AC117" s="92"/>
      <c r="AD117" s="92"/>
      <c r="AE117" s="92"/>
    </row>
    <row r="118" spans="1:31" ht="45" customHeight="1" x14ac:dyDescent="0.25">
      <c r="A118" s="105">
        <v>3612</v>
      </c>
      <c r="B118" s="105"/>
      <c r="C118" s="107"/>
      <c r="D118" s="549" t="s">
        <v>524</v>
      </c>
      <c r="E118" s="35" t="s">
        <v>447</v>
      </c>
      <c r="F118" s="36" t="s">
        <v>444</v>
      </c>
      <c r="G118" s="36">
        <v>2020</v>
      </c>
      <c r="H118" s="37">
        <v>2020</v>
      </c>
      <c r="I118" s="142">
        <v>15000</v>
      </c>
      <c r="J118" s="112">
        <v>0</v>
      </c>
      <c r="K118" s="90">
        <v>0</v>
      </c>
      <c r="L118" s="375">
        <v>0</v>
      </c>
      <c r="M118" s="378">
        <v>0</v>
      </c>
      <c r="N118" s="379">
        <v>0</v>
      </c>
      <c r="O118" s="89">
        <v>0</v>
      </c>
      <c r="P118" s="112">
        <v>0</v>
      </c>
      <c r="Q118" s="269">
        <v>0</v>
      </c>
      <c r="R118" s="89">
        <v>0</v>
      </c>
      <c r="S118" s="79">
        <v>0</v>
      </c>
      <c r="T118" s="276">
        <v>0</v>
      </c>
      <c r="U118" s="89">
        <v>0</v>
      </c>
      <c r="V118" s="112">
        <v>0</v>
      </c>
      <c r="W118" s="269">
        <v>15000</v>
      </c>
      <c r="X118" s="89">
        <v>0</v>
      </c>
      <c r="Y118" s="79">
        <v>0</v>
      </c>
      <c r="Z118" s="86">
        <v>0</v>
      </c>
      <c r="AA118" s="92"/>
      <c r="AB118" s="92"/>
      <c r="AC118" s="92"/>
      <c r="AD118" s="92"/>
      <c r="AE118" s="92"/>
    </row>
    <row r="119" spans="1:31" ht="30.75" customHeight="1" x14ac:dyDescent="0.25">
      <c r="A119" s="105">
        <v>3613</v>
      </c>
      <c r="B119" s="105"/>
      <c r="C119" s="107"/>
      <c r="D119" s="549" t="s">
        <v>526</v>
      </c>
      <c r="E119" s="35" t="s">
        <v>444</v>
      </c>
      <c r="F119" s="36" t="s">
        <v>444</v>
      </c>
      <c r="G119" s="36">
        <v>2017</v>
      </c>
      <c r="H119" s="37">
        <v>2017</v>
      </c>
      <c r="I119" s="86">
        <v>9000</v>
      </c>
      <c r="J119" s="87">
        <v>0</v>
      </c>
      <c r="K119" s="79">
        <v>0</v>
      </c>
      <c r="L119" s="375">
        <v>9000</v>
      </c>
      <c r="M119" s="378">
        <v>0</v>
      </c>
      <c r="N119" s="379">
        <v>9000</v>
      </c>
      <c r="O119" s="89">
        <v>0</v>
      </c>
      <c r="P119" s="112">
        <v>0</v>
      </c>
      <c r="Q119" s="269">
        <v>0</v>
      </c>
      <c r="R119" s="89">
        <v>0</v>
      </c>
      <c r="S119" s="79">
        <v>0</v>
      </c>
      <c r="T119" s="276">
        <v>0</v>
      </c>
      <c r="U119" s="89">
        <v>0</v>
      </c>
      <c r="V119" s="112">
        <v>0</v>
      </c>
      <c r="W119" s="269">
        <v>0</v>
      </c>
      <c r="X119" s="89">
        <v>0</v>
      </c>
      <c r="Y119" s="79">
        <v>0</v>
      </c>
      <c r="Z119" s="86">
        <v>0</v>
      </c>
      <c r="AA119" s="92"/>
      <c r="AB119" s="92"/>
      <c r="AC119" s="92"/>
      <c r="AD119" s="92"/>
      <c r="AE119" s="92"/>
    </row>
    <row r="120" spans="1:31" ht="28.9" customHeight="1" thickBot="1" x14ac:dyDescent="0.3">
      <c r="A120" s="105">
        <v>3612</v>
      </c>
      <c r="B120" s="105"/>
      <c r="C120" s="107"/>
      <c r="D120" s="555" t="s">
        <v>525</v>
      </c>
      <c r="E120" s="182" t="s">
        <v>447</v>
      </c>
      <c r="F120" s="174" t="s">
        <v>447</v>
      </c>
      <c r="G120" s="174">
        <v>2020</v>
      </c>
      <c r="H120" s="175">
        <v>2020</v>
      </c>
      <c r="I120" s="142">
        <v>15000</v>
      </c>
      <c r="J120" s="112">
        <v>0</v>
      </c>
      <c r="K120" s="90">
        <v>0</v>
      </c>
      <c r="L120" s="375">
        <v>0</v>
      </c>
      <c r="M120" s="378">
        <v>0</v>
      </c>
      <c r="N120" s="379">
        <v>0</v>
      </c>
      <c r="O120" s="89">
        <v>0</v>
      </c>
      <c r="P120" s="112">
        <v>0</v>
      </c>
      <c r="Q120" s="269">
        <v>0</v>
      </c>
      <c r="R120" s="89">
        <v>0</v>
      </c>
      <c r="S120" s="79">
        <v>0</v>
      </c>
      <c r="T120" s="277">
        <v>0</v>
      </c>
      <c r="U120" s="89">
        <v>0</v>
      </c>
      <c r="V120" s="112">
        <v>0</v>
      </c>
      <c r="W120" s="269">
        <v>15000</v>
      </c>
      <c r="X120" s="89">
        <v>0</v>
      </c>
      <c r="Y120" s="79">
        <v>0</v>
      </c>
      <c r="Z120" s="86">
        <v>0</v>
      </c>
      <c r="AA120" s="92"/>
      <c r="AB120" s="92"/>
      <c r="AC120" s="92"/>
      <c r="AD120" s="92"/>
      <c r="AE120" s="92"/>
    </row>
    <row r="121" spans="1:31" s="30" customFormat="1" ht="28.5" customHeight="1" thickBot="1" x14ac:dyDescent="0.3">
      <c r="A121" s="190"/>
      <c r="B121" s="191"/>
      <c r="C121" s="192"/>
      <c r="D121" s="740" t="s">
        <v>1</v>
      </c>
      <c r="E121" s="741"/>
      <c r="F121" s="741"/>
      <c r="G121" s="741"/>
      <c r="H121" s="741"/>
      <c r="I121" s="72">
        <f t="shared" ref="I121:Z121" si="2">SUM(I99:I120)+I82</f>
        <v>1203527</v>
      </c>
      <c r="J121" s="77">
        <f t="shared" si="2"/>
        <v>0</v>
      </c>
      <c r="K121" s="187">
        <f t="shared" si="2"/>
        <v>0</v>
      </c>
      <c r="L121" s="405">
        <f t="shared" si="2"/>
        <v>434227</v>
      </c>
      <c r="M121" s="561">
        <f t="shared" si="2"/>
        <v>0</v>
      </c>
      <c r="N121" s="389">
        <f t="shared" si="2"/>
        <v>434227</v>
      </c>
      <c r="O121" s="75">
        <f t="shared" si="2"/>
        <v>0</v>
      </c>
      <c r="P121" s="74">
        <f t="shared" si="2"/>
        <v>0</v>
      </c>
      <c r="Q121" s="200">
        <f t="shared" si="2"/>
        <v>431050</v>
      </c>
      <c r="R121" s="75">
        <f t="shared" si="2"/>
        <v>0</v>
      </c>
      <c r="S121" s="74">
        <f t="shared" si="2"/>
        <v>0</v>
      </c>
      <c r="T121" s="195">
        <f t="shared" si="2"/>
        <v>248250</v>
      </c>
      <c r="U121" s="75">
        <f t="shared" si="2"/>
        <v>0</v>
      </c>
      <c r="V121" s="74">
        <f t="shared" si="2"/>
        <v>0</v>
      </c>
      <c r="W121" s="195">
        <f t="shared" si="2"/>
        <v>90000</v>
      </c>
      <c r="X121" s="75">
        <f t="shared" si="2"/>
        <v>0</v>
      </c>
      <c r="Y121" s="75">
        <f t="shared" si="2"/>
        <v>0</v>
      </c>
      <c r="Z121" s="77">
        <f t="shared" si="2"/>
        <v>0</v>
      </c>
      <c r="AA121" s="92"/>
      <c r="AB121" s="92"/>
      <c r="AC121" s="92"/>
      <c r="AD121" s="92"/>
      <c r="AE121" s="92"/>
    </row>
    <row r="122" spans="1:31" s="30" customFormat="1" ht="14.25" customHeight="1" x14ac:dyDescent="0.25">
      <c r="A122" s="47"/>
      <c r="B122" s="47"/>
      <c r="C122" s="47"/>
      <c r="D122" s="188"/>
      <c r="E122" s="188"/>
      <c r="F122" s="188"/>
      <c r="G122" s="188"/>
      <c r="H122" s="188"/>
      <c r="I122" s="189"/>
      <c r="J122" s="62"/>
      <c r="K122" s="62"/>
      <c r="L122" s="62"/>
      <c r="M122" s="62"/>
      <c r="N122" s="62"/>
      <c r="O122" s="62"/>
      <c r="P122" s="62"/>
      <c r="Q122" s="62"/>
      <c r="R122" s="62"/>
      <c r="S122" s="62"/>
      <c r="T122" s="62"/>
      <c r="U122" s="62"/>
      <c r="V122" s="62"/>
      <c r="W122" s="62"/>
      <c r="X122" s="62"/>
      <c r="Y122" s="62"/>
      <c r="Z122" s="62"/>
    </row>
    <row r="123" spans="1:31" ht="15.75" customHeight="1" x14ac:dyDescent="0.25">
      <c r="Z123" s="65" t="s">
        <v>113</v>
      </c>
    </row>
    <row r="124" spans="1:31" ht="24.75" customHeight="1" x14ac:dyDescent="0.25">
      <c r="A124" s="5"/>
      <c r="D124" s="63" t="s">
        <v>44</v>
      </c>
      <c r="E124" s="64" t="s">
        <v>47</v>
      </c>
      <c r="F124" s="65"/>
      <c r="G124" s="65"/>
      <c r="H124" s="65"/>
      <c r="I124" s="65"/>
      <c r="J124" s="65"/>
      <c r="K124" s="65"/>
      <c r="L124" s="65"/>
      <c r="M124" s="14"/>
      <c r="N124" s="14"/>
      <c r="O124" s="14"/>
      <c r="P124" s="1"/>
      <c r="Z124" s="4" t="s">
        <v>26</v>
      </c>
    </row>
    <row r="125" spans="1:31" ht="15" customHeight="1" thickBot="1" x14ac:dyDescent="0.25">
      <c r="A125" s="692" t="s">
        <v>118</v>
      </c>
      <c r="B125" s="693"/>
      <c r="C125" s="694"/>
      <c r="I125" s="6" t="s">
        <v>2</v>
      </c>
      <c r="J125" s="6" t="s">
        <v>3</v>
      </c>
      <c r="K125" s="6" t="s">
        <v>4</v>
      </c>
      <c r="L125" s="6" t="s">
        <v>5</v>
      </c>
      <c r="M125" s="6" t="s">
        <v>6</v>
      </c>
      <c r="N125" s="6" t="s">
        <v>7</v>
      </c>
      <c r="O125" s="7" t="s">
        <v>208</v>
      </c>
      <c r="P125" s="7" t="s">
        <v>8</v>
      </c>
      <c r="Q125" s="7" t="s">
        <v>9</v>
      </c>
      <c r="R125" s="7" t="s">
        <v>10</v>
      </c>
      <c r="S125" s="7" t="s">
        <v>209</v>
      </c>
      <c r="T125" s="7" t="s">
        <v>11</v>
      </c>
      <c r="U125" s="7" t="s">
        <v>14</v>
      </c>
      <c r="V125" s="7" t="s">
        <v>19</v>
      </c>
      <c r="W125" s="7" t="s">
        <v>210</v>
      </c>
      <c r="X125" s="6" t="s">
        <v>30</v>
      </c>
      <c r="Y125" s="6" t="s">
        <v>31</v>
      </c>
      <c r="Z125" s="6" t="s">
        <v>32</v>
      </c>
    </row>
    <row r="126" spans="1:31" ht="15.75" customHeight="1" thickBot="1" x14ac:dyDescent="0.25">
      <c r="A126" s="695"/>
      <c r="B126" s="696"/>
      <c r="C126" s="697"/>
      <c r="D126" s="711" t="s">
        <v>0</v>
      </c>
      <c r="E126" s="729" t="s">
        <v>34</v>
      </c>
      <c r="F126" s="732" t="s">
        <v>35</v>
      </c>
      <c r="G126" s="735" t="s">
        <v>36</v>
      </c>
      <c r="H126" s="736"/>
      <c r="I126" s="708" t="s">
        <v>27</v>
      </c>
      <c r="J126" s="27" t="s">
        <v>33</v>
      </c>
      <c r="K126" s="27" t="s">
        <v>13</v>
      </c>
      <c r="L126" s="390" t="s">
        <v>12</v>
      </c>
      <c r="M126" s="716" t="s">
        <v>128</v>
      </c>
      <c r="N126" s="717"/>
      <c r="O126" s="717"/>
      <c r="P126" s="718"/>
      <c r="Q126" s="678" t="s">
        <v>136</v>
      </c>
      <c r="R126" s="679"/>
      <c r="S126" s="679"/>
      <c r="T126" s="679"/>
      <c r="U126" s="679"/>
      <c r="V126" s="679"/>
      <c r="W126" s="679"/>
      <c r="X126" s="679"/>
      <c r="Y126" s="679"/>
      <c r="Z126" s="668" t="s">
        <v>135</v>
      </c>
    </row>
    <row r="127" spans="1:31" ht="15.75" customHeight="1" x14ac:dyDescent="0.2">
      <c r="A127" s="698" t="s">
        <v>39</v>
      </c>
      <c r="B127" s="700" t="s">
        <v>40</v>
      </c>
      <c r="C127" s="702" t="s">
        <v>41</v>
      </c>
      <c r="D127" s="712"/>
      <c r="E127" s="730"/>
      <c r="F127" s="733"/>
      <c r="G127" s="737" t="s">
        <v>37</v>
      </c>
      <c r="H127" s="714" t="s">
        <v>38</v>
      </c>
      <c r="I127" s="709"/>
      <c r="J127" s="704" t="s">
        <v>132</v>
      </c>
      <c r="K127" s="704" t="s">
        <v>133</v>
      </c>
      <c r="L127" s="727" t="s">
        <v>134</v>
      </c>
      <c r="M127" s="719" t="s">
        <v>129</v>
      </c>
      <c r="N127" s="721" t="s">
        <v>43</v>
      </c>
      <c r="O127" s="683" t="s">
        <v>21</v>
      </c>
      <c r="P127" s="685" t="s">
        <v>22</v>
      </c>
      <c r="Q127" s="675" t="s">
        <v>117</v>
      </c>
      <c r="R127" s="676"/>
      <c r="S127" s="680"/>
      <c r="T127" s="675" t="s">
        <v>121</v>
      </c>
      <c r="U127" s="676"/>
      <c r="V127" s="677"/>
      <c r="W127" s="676" t="s">
        <v>130</v>
      </c>
      <c r="X127" s="676"/>
      <c r="Y127" s="739"/>
      <c r="Z127" s="706"/>
    </row>
    <row r="128" spans="1:31" ht="39" customHeight="1" thickBot="1" x14ac:dyDescent="0.25">
      <c r="A128" s="699"/>
      <c r="B128" s="701"/>
      <c r="C128" s="703"/>
      <c r="D128" s="713"/>
      <c r="E128" s="730"/>
      <c r="F128" s="733"/>
      <c r="G128" s="744"/>
      <c r="H128" s="743"/>
      <c r="I128" s="710"/>
      <c r="J128" s="705"/>
      <c r="K128" s="705"/>
      <c r="L128" s="728"/>
      <c r="M128" s="720"/>
      <c r="N128" s="722"/>
      <c r="O128" s="684"/>
      <c r="P128" s="686"/>
      <c r="Q128" s="194" t="s">
        <v>20</v>
      </c>
      <c r="R128" s="26" t="s">
        <v>28</v>
      </c>
      <c r="S128" s="15" t="s">
        <v>29</v>
      </c>
      <c r="T128" s="197" t="s">
        <v>20</v>
      </c>
      <c r="U128" s="26" t="s">
        <v>28</v>
      </c>
      <c r="V128" s="15" t="s">
        <v>29</v>
      </c>
      <c r="W128" s="197" t="s">
        <v>20</v>
      </c>
      <c r="X128" s="26" t="s">
        <v>28</v>
      </c>
      <c r="Y128" s="15" t="s">
        <v>29</v>
      </c>
      <c r="Z128" s="707"/>
    </row>
    <row r="129" spans="1:31" ht="43.9" customHeight="1" x14ac:dyDescent="0.25">
      <c r="A129" s="105">
        <v>3612</v>
      </c>
      <c r="B129" s="105"/>
      <c r="C129" s="107"/>
      <c r="D129" s="548" t="s">
        <v>551</v>
      </c>
      <c r="E129" s="32" t="s">
        <v>444</v>
      </c>
      <c r="F129" s="33" t="s">
        <v>444</v>
      </c>
      <c r="G129" s="33">
        <v>2020</v>
      </c>
      <c r="H129" s="34">
        <v>2020</v>
      </c>
      <c r="I129" s="78">
        <v>10000</v>
      </c>
      <c r="J129" s="87">
        <v>0</v>
      </c>
      <c r="K129" s="79">
        <v>0</v>
      </c>
      <c r="L129" s="556">
        <v>0</v>
      </c>
      <c r="M129" s="376">
        <v>0</v>
      </c>
      <c r="N129" s="377">
        <v>0</v>
      </c>
      <c r="O129" s="113">
        <v>0</v>
      </c>
      <c r="P129" s="143">
        <v>0</v>
      </c>
      <c r="Q129" s="269">
        <v>0</v>
      </c>
      <c r="R129" s="89">
        <v>0</v>
      </c>
      <c r="S129" s="79">
        <v>0</v>
      </c>
      <c r="T129" s="275">
        <v>0</v>
      </c>
      <c r="U129" s="113">
        <v>0</v>
      </c>
      <c r="V129" s="143">
        <v>0</v>
      </c>
      <c r="W129" s="269">
        <v>10000</v>
      </c>
      <c r="X129" s="89">
        <v>0</v>
      </c>
      <c r="Y129" s="79">
        <v>0</v>
      </c>
      <c r="Z129" s="86">
        <v>0</v>
      </c>
      <c r="AA129" s="92"/>
      <c r="AB129" s="92"/>
      <c r="AC129" s="92"/>
      <c r="AD129" s="92"/>
      <c r="AE129" s="92"/>
    </row>
    <row r="130" spans="1:31" ht="18.600000000000001" customHeight="1" x14ac:dyDescent="0.25">
      <c r="A130" s="105">
        <v>3613</v>
      </c>
      <c r="B130" s="105"/>
      <c r="C130" s="107"/>
      <c r="D130" s="549" t="s">
        <v>527</v>
      </c>
      <c r="E130" s="35" t="s">
        <v>444</v>
      </c>
      <c r="F130" s="36" t="s">
        <v>444</v>
      </c>
      <c r="G130" s="36">
        <v>2017</v>
      </c>
      <c r="H130" s="37">
        <v>2017</v>
      </c>
      <c r="I130" s="86">
        <v>18450</v>
      </c>
      <c r="J130" s="87">
        <v>0</v>
      </c>
      <c r="K130" s="79">
        <v>0</v>
      </c>
      <c r="L130" s="375">
        <v>18450</v>
      </c>
      <c r="M130" s="378">
        <v>0</v>
      </c>
      <c r="N130" s="379">
        <v>18450</v>
      </c>
      <c r="O130" s="89">
        <v>0</v>
      </c>
      <c r="P130" s="112">
        <v>0</v>
      </c>
      <c r="Q130" s="269">
        <v>0</v>
      </c>
      <c r="R130" s="89">
        <v>0</v>
      </c>
      <c r="S130" s="79">
        <v>0</v>
      </c>
      <c r="T130" s="276">
        <v>0</v>
      </c>
      <c r="U130" s="89">
        <v>0</v>
      </c>
      <c r="V130" s="112">
        <v>0</v>
      </c>
      <c r="W130" s="269">
        <v>0</v>
      </c>
      <c r="X130" s="89">
        <v>0</v>
      </c>
      <c r="Y130" s="79">
        <v>0</v>
      </c>
      <c r="Z130" s="86">
        <v>0</v>
      </c>
      <c r="AA130" s="92"/>
      <c r="AB130" s="92"/>
      <c r="AC130" s="92"/>
      <c r="AD130" s="92"/>
      <c r="AE130" s="92"/>
    </row>
    <row r="131" spans="1:31" ht="18" customHeight="1" x14ac:dyDescent="0.25">
      <c r="A131" s="105">
        <v>3613</v>
      </c>
      <c r="B131" s="105"/>
      <c r="C131" s="107"/>
      <c r="D131" s="549" t="s">
        <v>550</v>
      </c>
      <c r="E131" s="35" t="s">
        <v>444</v>
      </c>
      <c r="F131" s="36" t="s">
        <v>444</v>
      </c>
      <c r="G131" s="36">
        <v>2017</v>
      </c>
      <c r="H131" s="37">
        <v>2018</v>
      </c>
      <c r="I131" s="86">
        <v>25500</v>
      </c>
      <c r="J131" s="87">
        <v>0</v>
      </c>
      <c r="K131" s="79">
        <v>0</v>
      </c>
      <c r="L131" s="375">
        <v>500</v>
      </c>
      <c r="M131" s="378">
        <v>0</v>
      </c>
      <c r="N131" s="379">
        <v>500</v>
      </c>
      <c r="O131" s="89">
        <v>0</v>
      </c>
      <c r="P131" s="112">
        <v>0</v>
      </c>
      <c r="Q131" s="269">
        <v>25000</v>
      </c>
      <c r="R131" s="89">
        <v>0</v>
      </c>
      <c r="S131" s="79">
        <v>0</v>
      </c>
      <c r="T131" s="276">
        <v>0</v>
      </c>
      <c r="U131" s="89">
        <v>0</v>
      </c>
      <c r="V131" s="112">
        <v>0</v>
      </c>
      <c r="W131" s="269">
        <v>0</v>
      </c>
      <c r="X131" s="89">
        <v>0</v>
      </c>
      <c r="Y131" s="79">
        <v>0</v>
      </c>
      <c r="Z131" s="86">
        <v>0</v>
      </c>
      <c r="AA131" s="92"/>
      <c r="AB131" s="92"/>
      <c r="AC131" s="92"/>
      <c r="AD131" s="92"/>
      <c r="AE131" s="92"/>
    </row>
    <row r="132" spans="1:31" ht="30.75" customHeight="1" x14ac:dyDescent="0.25">
      <c r="A132" s="105">
        <v>3613</v>
      </c>
      <c r="B132" s="105"/>
      <c r="C132" s="107"/>
      <c r="D132" s="550" t="s">
        <v>528</v>
      </c>
      <c r="E132" s="35" t="s">
        <v>444</v>
      </c>
      <c r="F132" s="36" t="s">
        <v>444</v>
      </c>
      <c r="G132" s="36">
        <v>2017</v>
      </c>
      <c r="H132" s="37">
        <v>2017</v>
      </c>
      <c r="I132" s="86">
        <v>25000</v>
      </c>
      <c r="J132" s="87">
        <v>0</v>
      </c>
      <c r="K132" s="79">
        <v>0</v>
      </c>
      <c r="L132" s="375">
        <v>25000</v>
      </c>
      <c r="M132" s="378">
        <v>0</v>
      </c>
      <c r="N132" s="379">
        <v>25000</v>
      </c>
      <c r="O132" s="89">
        <v>0</v>
      </c>
      <c r="P132" s="112">
        <v>0</v>
      </c>
      <c r="Q132" s="269">
        <v>0</v>
      </c>
      <c r="R132" s="89">
        <v>0</v>
      </c>
      <c r="S132" s="79">
        <v>0</v>
      </c>
      <c r="T132" s="276">
        <v>0</v>
      </c>
      <c r="U132" s="89">
        <v>0</v>
      </c>
      <c r="V132" s="112">
        <v>0</v>
      </c>
      <c r="W132" s="269">
        <v>0</v>
      </c>
      <c r="X132" s="89">
        <v>0</v>
      </c>
      <c r="Y132" s="79">
        <v>0</v>
      </c>
      <c r="Z132" s="86">
        <v>0</v>
      </c>
      <c r="AA132" s="92"/>
      <c r="AB132" s="92"/>
      <c r="AC132" s="92"/>
      <c r="AD132" s="92"/>
      <c r="AE132" s="92"/>
    </row>
    <row r="133" spans="1:31" ht="28.15" customHeight="1" x14ac:dyDescent="0.25">
      <c r="A133" s="105">
        <v>3613</v>
      </c>
      <c r="B133" s="105"/>
      <c r="C133" s="107"/>
      <c r="D133" s="551" t="s">
        <v>529</v>
      </c>
      <c r="E133" s="35" t="s">
        <v>444</v>
      </c>
      <c r="F133" s="36" t="s">
        <v>444</v>
      </c>
      <c r="G133" s="36">
        <v>2017</v>
      </c>
      <c r="H133" s="37">
        <v>2017</v>
      </c>
      <c r="I133" s="86">
        <v>750</v>
      </c>
      <c r="J133" s="87">
        <v>0</v>
      </c>
      <c r="K133" s="79">
        <v>0</v>
      </c>
      <c r="L133" s="375">
        <v>750</v>
      </c>
      <c r="M133" s="378">
        <v>0</v>
      </c>
      <c r="N133" s="379">
        <v>750</v>
      </c>
      <c r="O133" s="89">
        <v>0</v>
      </c>
      <c r="P133" s="112">
        <v>0</v>
      </c>
      <c r="Q133" s="269">
        <v>0</v>
      </c>
      <c r="R133" s="89">
        <v>0</v>
      </c>
      <c r="S133" s="79">
        <v>0</v>
      </c>
      <c r="T133" s="276">
        <v>0</v>
      </c>
      <c r="U133" s="89">
        <v>0</v>
      </c>
      <c r="V133" s="112">
        <v>0</v>
      </c>
      <c r="W133" s="269">
        <v>0</v>
      </c>
      <c r="X133" s="89">
        <v>0</v>
      </c>
      <c r="Y133" s="79">
        <v>0</v>
      </c>
      <c r="Z133" s="86">
        <v>0</v>
      </c>
      <c r="AA133" s="92"/>
      <c r="AB133" s="92"/>
      <c r="AC133" s="92"/>
      <c r="AD133" s="92"/>
      <c r="AE133" s="92"/>
    </row>
    <row r="134" spans="1:31" ht="43.9" customHeight="1" x14ac:dyDescent="0.25">
      <c r="A134" s="105">
        <v>3613</v>
      </c>
      <c r="B134" s="105"/>
      <c r="C134" s="107"/>
      <c r="D134" s="549" t="s">
        <v>530</v>
      </c>
      <c r="E134" s="35" t="s">
        <v>444</v>
      </c>
      <c r="F134" s="36" t="s">
        <v>444</v>
      </c>
      <c r="G134" s="36">
        <v>2017</v>
      </c>
      <c r="H134" s="37">
        <v>2017</v>
      </c>
      <c r="I134" s="86">
        <v>8000</v>
      </c>
      <c r="J134" s="87">
        <v>0</v>
      </c>
      <c r="K134" s="79">
        <v>0</v>
      </c>
      <c r="L134" s="375">
        <v>8000</v>
      </c>
      <c r="M134" s="378">
        <v>0</v>
      </c>
      <c r="N134" s="379">
        <v>8000</v>
      </c>
      <c r="O134" s="89">
        <v>0</v>
      </c>
      <c r="P134" s="112">
        <v>0</v>
      </c>
      <c r="Q134" s="269">
        <v>0</v>
      </c>
      <c r="R134" s="89">
        <v>0</v>
      </c>
      <c r="S134" s="79">
        <v>0</v>
      </c>
      <c r="T134" s="276">
        <v>0</v>
      </c>
      <c r="U134" s="89">
        <v>0</v>
      </c>
      <c r="V134" s="112">
        <v>0</v>
      </c>
      <c r="W134" s="269">
        <v>0</v>
      </c>
      <c r="X134" s="89">
        <v>0</v>
      </c>
      <c r="Y134" s="79">
        <v>0</v>
      </c>
      <c r="Z134" s="86">
        <v>0</v>
      </c>
      <c r="AA134" s="92"/>
      <c r="AB134" s="92"/>
      <c r="AC134" s="92"/>
      <c r="AD134" s="92"/>
      <c r="AE134" s="92"/>
    </row>
    <row r="135" spans="1:31" ht="31.15" customHeight="1" x14ac:dyDescent="0.25">
      <c r="A135" s="105">
        <v>3613</v>
      </c>
      <c r="B135" s="105"/>
      <c r="C135" s="107"/>
      <c r="D135" s="549" t="s">
        <v>531</v>
      </c>
      <c r="E135" s="35" t="s">
        <v>447</v>
      </c>
      <c r="F135" s="36" t="s">
        <v>447</v>
      </c>
      <c r="G135" s="36">
        <v>2017</v>
      </c>
      <c r="H135" s="37">
        <v>2017</v>
      </c>
      <c r="I135" s="86">
        <v>1020</v>
      </c>
      <c r="J135" s="87">
        <v>0</v>
      </c>
      <c r="K135" s="79">
        <v>0</v>
      </c>
      <c r="L135" s="375">
        <v>1020</v>
      </c>
      <c r="M135" s="378">
        <v>0</v>
      </c>
      <c r="N135" s="379">
        <v>1020</v>
      </c>
      <c r="O135" s="89">
        <v>0</v>
      </c>
      <c r="P135" s="112">
        <v>0</v>
      </c>
      <c r="Q135" s="269">
        <v>0</v>
      </c>
      <c r="R135" s="89">
        <v>0</v>
      </c>
      <c r="S135" s="79">
        <v>0</v>
      </c>
      <c r="T135" s="276">
        <v>0</v>
      </c>
      <c r="U135" s="89">
        <v>0</v>
      </c>
      <c r="V135" s="112">
        <v>0</v>
      </c>
      <c r="W135" s="269">
        <v>0</v>
      </c>
      <c r="X135" s="89">
        <v>0</v>
      </c>
      <c r="Y135" s="79">
        <v>0</v>
      </c>
      <c r="Z135" s="86">
        <v>0</v>
      </c>
      <c r="AA135" s="92"/>
      <c r="AB135" s="92"/>
      <c r="AC135" s="92"/>
      <c r="AD135" s="92"/>
      <c r="AE135" s="92"/>
    </row>
    <row r="136" spans="1:31" ht="31.15" customHeight="1" x14ac:dyDescent="0.25">
      <c r="A136" s="105">
        <v>3613</v>
      </c>
      <c r="B136" s="105"/>
      <c r="C136" s="107"/>
      <c r="D136" s="549" t="s">
        <v>532</v>
      </c>
      <c r="E136" s="35" t="s">
        <v>444</v>
      </c>
      <c r="F136" s="36" t="s">
        <v>444</v>
      </c>
      <c r="G136" s="36">
        <v>2018</v>
      </c>
      <c r="H136" s="37">
        <v>2020</v>
      </c>
      <c r="I136" s="86">
        <v>27500</v>
      </c>
      <c r="J136" s="87">
        <v>0</v>
      </c>
      <c r="K136" s="79">
        <v>0</v>
      </c>
      <c r="L136" s="375">
        <v>800</v>
      </c>
      <c r="M136" s="378">
        <v>0</v>
      </c>
      <c r="N136" s="379">
        <v>800</v>
      </c>
      <c r="O136" s="89">
        <v>0</v>
      </c>
      <c r="P136" s="112">
        <v>0</v>
      </c>
      <c r="Q136" s="269">
        <v>20000</v>
      </c>
      <c r="R136" s="89">
        <v>0</v>
      </c>
      <c r="S136" s="79">
        <v>0</v>
      </c>
      <c r="T136" s="276">
        <v>6700</v>
      </c>
      <c r="U136" s="89">
        <v>0</v>
      </c>
      <c r="V136" s="112">
        <v>0</v>
      </c>
      <c r="W136" s="269">
        <v>0</v>
      </c>
      <c r="X136" s="89">
        <v>0</v>
      </c>
      <c r="Y136" s="79">
        <v>0</v>
      </c>
      <c r="Z136" s="86">
        <v>0</v>
      </c>
      <c r="AA136" s="92"/>
      <c r="AB136" s="92"/>
      <c r="AC136" s="92"/>
      <c r="AD136" s="92"/>
      <c r="AE136" s="92"/>
    </row>
    <row r="137" spans="1:31" ht="30.6" customHeight="1" x14ac:dyDescent="0.25">
      <c r="A137" s="105">
        <v>3613</v>
      </c>
      <c r="B137" s="105"/>
      <c r="C137" s="107"/>
      <c r="D137" s="549" t="s">
        <v>533</v>
      </c>
      <c r="E137" s="35" t="s">
        <v>447</v>
      </c>
      <c r="F137" s="36" t="s">
        <v>447</v>
      </c>
      <c r="G137" s="36">
        <v>2017</v>
      </c>
      <c r="H137" s="37">
        <v>2018</v>
      </c>
      <c r="I137" s="86">
        <v>7250</v>
      </c>
      <c r="J137" s="87">
        <v>0</v>
      </c>
      <c r="K137" s="79">
        <v>0</v>
      </c>
      <c r="L137" s="375">
        <v>250</v>
      </c>
      <c r="M137" s="378">
        <v>0</v>
      </c>
      <c r="N137" s="379">
        <v>250</v>
      </c>
      <c r="O137" s="89">
        <v>0</v>
      </c>
      <c r="P137" s="112">
        <v>0</v>
      </c>
      <c r="Q137" s="269">
        <v>7000</v>
      </c>
      <c r="R137" s="89">
        <v>0</v>
      </c>
      <c r="S137" s="79">
        <v>0</v>
      </c>
      <c r="T137" s="276">
        <v>0</v>
      </c>
      <c r="U137" s="89">
        <v>0</v>
      </c>
      <c r="V137" s="112">
        <v>0</v>
      </c>
      <c r="W137" s="269">
        <v>0</v>
      </c>
      <c r="X137" s="89">
        <v>0</v>
      </c>
      <c r="Y137" s="79">
        <v>0</v>
      </c>
      <c r="Z137" s="86">
        <v>0</v>
      </c>
      <c r="AA137" s="92"/>
      <c r="AB137" s="92"/>
      <c r="AC137" s="92"/>
      <c r="AD137" s="92"/>
      <c r="AE137" s="92"/>
    </row>
    <row r="138" spans="1:31" ht="18" customHeight="1" x14ac:dyDescent="0.25">
      <c r="A138" s="105">
        <v>3613</v>
      </c>
      <c r="B138" s="105"/>
      <c r="C138" s="107"/>
      <c r="D138" s="552" t="s">
        <v>549</v>
      </c>
      <c r="E138" s="35" t="s">
        <v>444</v>
      </c>
      <c r="F138" s="36" t="s">
        <v>444</v>
      </c>
      <c r="G138" s="36">
        <v>2017</v>
      </c>
      <c r="H138" s="37">
        <v>2017</v>
      </c>
      <c r="I138" s="86">
        <v>3000</v>
      </c>
      <c r="J138" s="87">
        <v>0</v>
      </c>
      <c r="K138" s="79">
        <v>0</v>
      </c>
      <c r="L138" s="375">
        <v>3000</v>
      </c>
      <c r="M138" s="378">
        <v>0</v>
      </c>
      <c r="N138" s="379">
        <v>3000</v>
      </c>
      <c r="O138" s="89">
        <v>0</v>
      </c>
      <c r="P138" s="112">
        <v>0</v>
      </c>
      <c r="Q138" s="269">
        <v>0</v>
      </c>
      <c r="R138" s="89">
        <v>0</v>
      </c>
      <c r="S138" s="79">
        <v>0</v>
      </c>
      <c r="T138" s="276">
        <v>0</v>
      </c>
      <c r="U138" s="89">
        <v>0</v>
      </c>
      <c r="V138" s="112">
        <v>0</v>
      </c>
      <c r="W138" s="269">
        <v>0</v>
      </c>
      <c r="X138" s="89">
        <v>0</v>
      </c>
      <c r="Y138" s="79">
        <v>0</v>
      </c>
      <c r="Z138" s="86">
        <v>0</v>
      </c>
      <c r="AA138" s="92"/>
      <c r="AB138" s="92"/>
      <c r="AC138" s="92"/>
      <c r="AD138" s="92"/>
      <c r="AE138" s="92"/>
    </row>
    <row r="139" spans="1:31" ht="43.15" customHeight="1" x14ac:dyDescent="0.25">
      <c r="A139" s="105">
        <v>3613</v>
      </c>
      <c r="B139" s="105"/>
      <c r="C139" s="107"/>
      <c r="D139" s="553" t="s">
        <v>534</v>
      </c>
      <c r="E139" s="35" t="s">
        <v>444</v>
      </c>
      <c r="F139" s="36" t="s">
        <v>444</v>
      </c>
      <c r="G139" s="36">
        <v>2017</v>
      </c>
      <c r="H139" s="37">
        <v>2018</v>
      </c>
      <c r="I139" s="86">
        <v>5500</v>
      </c>
      <c r="J139" s="87">
        <v>0</v>
      </c>
      <c r="K139" s="79">
        <v>0</v>
      </c>
      <c r="L139" s="375">
        <v>500</v>
      </c>
      <c r="M139" s="378">
        <v>0</v>
      </c>
      <c r="N139" s="379">
        <v>500</v>
      </c>
      <c r="O139" s="89">
        <v>0</v>
      </c>
      <c r="P139" s="112">
        <v>0</v>
      </c>
      <c r="Q139" s="269">
        <v>5000</v>
      </c>
      <c r="R139" s="89">
        <v>0</v>
      </c>
      <c r="S139" s="79">
        <v>0</v>
      </c>
      <c r="T139" s="276">
        <v>0</v>
      </c>
      <c r="U139" s="89">
        <v>0</v>
      </c>
      <c r="V139" s="112">
        <v>0</v>
      </c>
      <c r="W139" s="269">
        <v>0</v>
      </c>
      <c r="X139" s="89">
        <v>0</v>
      </c>
      <c r="Y139" s="79">
        <v>0</v>
      </c>
      <c r="Z139" s="86">
        <v>0</v>
      </c>
      <c r="AA139" s="92"/>
      <c r="AB139" s="92"/>
      <c r="AC139" s="92"/>
      <c r="AD139" s="92"/>
      <c r="AE139" s="92"/>
    </row>
    <row r="140" spans="1:31" ht="18" customHeight="1" x14ac:dyDescent="0.25">
      <c r="A140" s="105">
        <v>3613</v>
      </c>
      <c r="B140" s="105"/>
      <c r="C140" s="107"/>
      <c r="D140" s="554" t="s">
        <v>535</v>
      </c>
      <c r="E140" s="35" t="s">
        <v>444</v>
      </c>
      <c r="F140" s="36" t="s">
        <v>444</v>
      </c>
      <c r="G140" s="36">
        <v>2017</v>
      </c>
      <c r="H140" s="37">
        <v>2018</v>
      </c>
      <c r="I140" s="86">
        <v>4250</v>
      </c>
      <c r="J140" s="87">
        <v>0</v>
      </c>
      <c r="K140" s="79">
        <v>0</v>
      </c>
      <c r="L140" s="375">
        <v>250</v>
      </c>
      <c r="M140" s="378">
        <v>0</v>
      </c>
      <c r="N140" s="379">
        <v>250</v>
      </c>
      <c r="O140" s="89">
        <v>0</v>
      </c>
      <c r="P140" s="112">
        <v>0</v>
      </c>
      <c r="Q140" s="269">
        <v>4000</v>
      </c>
      <c r="R140" s="89">
        <v>0</v>
      </c>
      <c r="S140" s="79">
        <v>0</v>
      </c>
      <c r="T140" s="276">
        <v>0</v>
      </c>
      <c r="U140" s="89">
        <v>0</v>
      </c>
      <c r="V140" s="112">
        <v>0</v>
      </c>
      <c r="W140" s="269">
        <v>0</v>
      </c>
      <c r="X140" s="89">
        <v>0</v>
      </c>
      <c r="Y140" s="79">
        <v>0</v>
      </c>
      <c r="Z140" s="86">
        <v>0</v>
      </c>
      <c r="AA140" s="92"/>
      <c r="AB140" s="92"/>
      <c r="AC140" s="92"/>
      <c r="AD140" s="92"/>
      <c r="AE140" s="92"/>
    </row>
    <row r="141" spans="1:31" ht="21" customHeight="1" x14ac:dyDescent="0.25">
      <c r="A141" s="105">
        <v>3613</v>
      </c>
      <c r="B141" s="105"/>
      <c r="C141" s="107"/>
      <c r="D141" s="554" t="s">
        <v>536</v>
      </c>
      <c r="E141" s="35" t="s">
        <v>444</v>
      </c>
      <c r="F141" s="36" t="s">
        <v>444</v>
      </c>
      <c r="G141" s="36">
        <v>2018</v>
      </c>
      <c r="H141" s="37">
        <v>2019</v>
      </c>
      <c r="I141" s="86">
        <v>25250</v>
      </c>
      <c r="J141" s="87">
        <v>0</v>
      </c>
      <c r="K141" s="79">
        <v>0</v>
      </c>
      <c r="L141" s="375">
        <v>0</v>
      </c>
      <c r="M141" s="378">
        <v>0</v>
      </c>
      <c r="N141" s="379">
        <v>0</v>
      </c>
      <c r="O141" s="89">
        <v>0</v>
      </c>
      <c r="P141" s="112">
        <v>0</v>
      </c>
      <c r="Q141" s="269">
        <v>250</v>
      </c>
      <c r="R141" s="89">
        <v>0</v>
      </c>
      <c r="S141" s="79">
        <v>0</v>
      </c>
      <c r="T141" s="276">
        <v>25000</v>
      </c>
      <c r="U141" s="89">
        <v>0</v>
      </c>
      <c r="V141" s="112">
        <v>0</v>
      </c>
      <c r="W141" s="269">
        <v>0</v>
      </c>
      <c r="X141" s="89">
        <v>0</v>
      </c>
      <c r="Y141" s="79">
        <v>0</v>
      </c>
      <c r="Z141" s="86">
        <v>0</v>
      </c>
      <c r="AA141" s="92"/>
      <c r="AB141" s="92"/>
      <c r="AC141" s="92"/>
      <c r="AD141" s="92"/>
      <c r="AE141" s="92"/>
    </row>
    <row r="142" spans="1:31" ht="31.15" customHeight="1" x14ac:dyDescent="0.25">
      <c r="A142" s="105">
        <v>3613</v>
      </c>
      <c r="B142" s="105"/>
      <c r="C142" s="107"/>
      <c r="D142" s="552" t="s">
        <v>537</v>
      </c>
      <c r="E142" s="35" t="s">
        <v>444</v>
      </c>
      <c r="F142" s="36" t="s">
        <v>444</v>
      </c>
      <c r="G142" s="36">
        <v>2018</v>
      </c>
      <c r="H142" s="37">
        <v>2019</v>
      </c>
      <c r="I142" s="86">
        <v>3300</v>
      </c>
      <c r="J142" s="87">
        <v>0</v>
      </c>
      <c r="K142" s="79">
        <v>0</v>
      </c>
      <c r="L142" s="375">
        <v>0</v>
      </c>
      <c r="M142" s="378">
        <v>0</v>
      </c>
      <c r="N142" s="379">
        <v>0</v>
      </c>
      <c r="O142" s="89">
        <v>0</v>
      </c>
      <c r="P142" s="112">
        <v>0</v>
      </c>
      <c r="Q142" s="269">
        <v>300</v>
      </c>
      <c r="R142" s="89">
        <v>0</v>
      </c>
      <c r="S142" s="79">
        <v>0</v>
      </c>
      <c r="T142" s="276">
        <v>3000</v>
      </c>
      <c r="U142" s="89">
        <v>0</v>
      </c>
      <c r="V142" s="112">
        <v>0</v>
      </c>
      <c r="W142" s="269">
        <v>0</v>
      </c>
      <c r="X142" s="89">
        <v>0</v>
      </c>
      <c r="Y142" s="79">
        <v>0</v>
      </c>
      <c r="Z142" s="86">
        <v>0</v>
      </c>
      <c r="AA142" s="92"/>
      <c r="AB142" s="92"/>
      <c r="AC142" s="92"/>
      <c r="AD142" s="92"/>
      <c r="AE142" s="92"/>
    </row>
    <row r="143" spans="1:31" ht="31.15" customHeight="1" x14ac:dyDescent="0.25">
      <c r="A143" s="105">
        <v>3613</v>
      </c>
      <c r="B143" s="105"/>
      <c r="C143" s="107"/>
      <c r="D143" s="552" t="s">
        <v>538</v>
      </c>
      <c r="E143" s="35" t="s">
        <v>444</v>
      </c>
      <c r="F143" s="36" t="s">
        <v>444</v>
      </c>
      <c r="G143" s="36">
        <v>2018</v>
      </c>
      <c r="H143" s="37">
        <v>2019</v>
      </c>
      <c r="I143" s="86">
        <v>1600</v>
      </c>
      <c r="J143" s="87">
        <v>0</v>
      </c>
      <c r="K143" s="79">
        <v>0</v>
      </c>
      <c r="L143" s="375">
        <v>0</v>
      </c>
      <c r="M143" s="378">
        <v>0</v>
      </c>
      <c r="N143" s="379">
        <v>0</v>
      </c>
      <c r="O143" s="89">
        <v>0</v>
      </c>
      <c r="P143" s="112">
        <v>0</v>
      </c>
      <c r="Q143" s="269">
        <v>100</v>
      </c>
      <c r="R143" s="89">
        <v>0</v>
      </c>
      <c r="S143" s="79">
        <v>0</v>
      </c>
      <c r="T143" s="276">
        <v>1500</v>
      </c>
      <c r="U143" s="89">
        <v>0</v>
      </c>
      <c r="V143" s="112">
        <v>0</v>
      </c>
      <c r="W143" s="269">
        <v>0</v>
      </c>
      <c r="X143" s="89">
        <v>0</v>
      </c>
      <c r="Y143" s="79">
        <v>0</v>
      </c>
      <c r="Z143" s="86">
        <v>0</v>
      </c>
      <c r="AA143" s="92"/>
      <c r="AB143" s="92"/>
      <c r="AC143" s="92"/>
      <c r="AD143" s="92"/>
      <c r="AE143" s="92"/>
    </row>
    <row r="144" spans="1:31" ht="30.75" customHeight="1" x14ac:dyDescent="0.25">
      <c r="A144" s="105">
        <v>3613</v>
      </c>
      <c r="B144" s="105"/>
      <c r="C144" s="107"/>
      <c r="D144" s="552" t="s">
        <v>539</v>
      </c>
      <c r="E144" s="35" t="s">
        <v>444</v>
      </c>
      <c r="F144" s="36" t="s">
        <v>444</v>
      </c>
      <c r="G144" s="36">
        <v>2018</v>
      </c>
      <c r="H144" s="37">
        <v>2019</v>
      </c>
      <c r="I144" s="86">
        <v>3100</v>
      </c>
      <c r="J144" s="87">
        <v>0</v>
      </c>
      <c r="K144" s="79">
        <v>0</v>
      </c>
      <c r="L144" s="375">
        <v>0</v>
      </c>
      <c r="M144" s="378">
        <v>0</v>
      </c>
      <c r="N144" s="379">
        <v>0</v>
      </c>
      <c r="O144" s="89">
        <v>0</v>
      </c>
      <c r="P144" s="112">
        <v>0</v>
      </c>
      <c r="Q144" s="269">
        <v>100</v>
      </c>
      <c r="R144" s="89">
        <v>0</v>
      </c>
      <c r="S144" s="79">
        <v>0</v>
      </c>
      <c r="T144" s="276">
        <v>3000</v>
      </c>
      <c r="U144" s="89">
        <v>0</v>
      </c>
      <c r="V144" s="112">
        <v>0</v>
      </c>
      <c r="W144" s="269">
        <v>0</v>
      </c>
      <c r="X144" s="89">
        <v>0</v>
      </c>
      <c r="Y144" s="79">
        <v>0</v>
      </c>
      <c r="Z144" s="86">
        <v>0</v>
      </c>
      <c r="AA144" s="92"/>
      <c r="AB144" s="92"/>
      <c r="AC144" s="92"/>
      <c r="AD144" s="92"/>
      <c r="AE144" s="92"/>
    </row>
    <row r="145" spans="1:42" ht="30" customHeight="1" x14ac:dyDescent="0.25">
      <c r="A145" s="105">
        <v>3613</v>
      </c>
      <c r="B145" s="105"/>
      <c r="C145" s="107"/>
      <c r="D145" s="554" t="s">
        <v>540</v>
      </c>
      <c r="E145" s="35" t="s">
        <v>444</v>
      </c>
      <c r="F145" s="36" t="s">
        <v>444</v>
      </c>
      <c r="G145" s="36">
        <v>2018</v>
      </c>
      <c r="H145" s="37">
        <v>2019</v>
      </c>
      <c r="I145" s="86">
        <v>32000</v>
      </c>
      <c r="J145" s="87">
        <v>0</v>
      </c>
      <c r="K145" s="79">
        <v>0</v>
      </c>
      <c r="L145" s="375">
        <v>0</v>
      </c>
      <c r="M145" s="378">
        <v>0</v>
      </c>
      <c r="N145" s="379">
        <v>0</v>
      </c>
      <c r="O145" s="89">
        <v>0</v>
      </c>
      <c r="P145" s="112">
        <v>0</v>
      </c>
      <c r="Q145" s="269">
        <v>2000</v>
      </c>
      <c r="R145" s="89">
        <v>0</v>
      </c>
      <c r="S145" s="79">
        <v>0</v>
      </c>
      <c r="T145" s="276">
        <v>30000</v>
      </c>
      <c r="U145" s="89">
        <v>0</v>
      </c>
      <c r="V145" s="112">
        <v>0</v>
      </c>
      <c r="W145" s="269">
        <v>0</v>
      </c>
      <c r="X145" s="89">
        <v>0</v>
      </c>
      <c r="Y145" s="79">
        <v>0</v>
      </c>
      <c r="Z145" s="86">
        <v>0</v>
      </c>
      <c r="AA145" s="92"/>
      <c r="AB145" s="92"/>
      <c r="AC145" s="92"/>
      <c r="AD145" s="92"/>
      <c r="AE145" s="92"/>
    </row>
    <row r="146" spans="1:42" ht="31.9" customHeight="1" x14ac:dyDescent="0.25">
      <c r="A146" s="105">
        <v>3613</v>
      </c>
      <c r="B146" s="105"/>
      <c r="C146" s="107"/>
      <c r="D146" s="554" t="s">
        <v>541</v>
      </c>
      <c r="E146" s="35" t="s">
        <v>444</v>
      </c>
      <c r="F146" s="36" t="s">
        <v>444</v>
      </c>
      <c r="G146" s="36">
        <v>2018</v>
      </c>
      <c r="H146" s="37">
        <v>2019</v>
      </c>
      <c r="I146" s="86">
        <v>6500</v>
      </c>
      <c r="J146" s="87">
        <v>0</v>
      </c>
      <c r="K146" s="79">
        <v>0</v>
      </c>
      <c r="L146" s="375">
        <v>0</v>
      </c>
      <c r="M146" s="378">
        <v>0</v>
      </c>
      <c r="N146" s="379">
        <v>0</v>
      </c>
      <c r="O146" s="89">
        <v>0</v>
      </c>
      <c r="P146" s="112">
        <v>0</v>
      </c>
      <c r="Q146" s="269">
        <v>500</v>
      </c>
      <c r="R146" s="89">
        <v>0</v>
      </c>
      <c r="S146" s="79">
        <v>0</v>
      </c>
      <c r="T146" s="276">
        <v>6000</v>
      </c>
      <c r="U146" s="89">
        <v>0</v>
      </c>
      <c r="V146" s="112">
        <v>0</v>
      </c>
      <c r="W146" s="269">
        <v>0</v>
      </c>
      <c r="X146" s="89">
        <v>0</v>
      </c>
      <c r="Y146" s="79">
        <v>0</v>
      </c>
      <c r="Z146" s="86">
        <v>0</v>
      </c>
      <c r="AA146" s="92"/>
      <c r="AB146" s="92"/>
      <c r="AC146" s="92"/>
      <c r="AD146" s="92"/>
      <c r="AE146" s="92"/>
    </row>
    <row r="147" spans="1:42" ht="19.899999999999999" customHeight="1" x14ac:dyDescent="0.25">
      <c r="A147" s="105">
        <v>3613</v>
      </c>
      <c r="B147" s="105"/>
      <c r="C147" s="107"/>
      <c r="D147" s="552" t="s">
        <v>542</v>
      </c>
      <c r="E147" s="35" t="s">
        <v>444</v>
      </c>
      <c r="F147" s="36" t="s">
        <v>444</v>
      </c>
      <c r="G147" s="36">
        <v>2019</v>
      </c>
      <c r="H147" s="37">
        <v>2020</v>
      </c>
      <c r="I147" s="86">
        <v>4250</v>
      </c>
      <c r="J147" s="87">
        <v>0</v>
      </c>
      <c r="K147" s="79">
        <v>0</v>
      </c>
      <c r="L147" s="375">
        <v>0</v>
      </c>
      <c r="M147" s="378">
        <v>0</v>
      </c>
      <c r="N147" s="379">
        <v>0</v>
      </c>
      <c r="O147" s="89">
        <v>0</v>
      </c>
      <c r="P147" s="112">
        <v>0</v>
      </c>
      <c r="Q147" s="269">
        <v>0</v>
      </c>
      <c r="R147" s="89">
        <v>0</v>
      </c>
      <c r="S147" s="79">
        <v>0</v>
      </c>
      <c r="T147" s="276">
        <v>250</v>
      </c>
      <c r="U147" s="89">
        <v>0</v>
      </c>
      <c r="V147" s="112">
        <v>0</v>
      </c>
      <c r="W147" s="269">
        <v>4000</v>
      </c>
      <c r="X147" s="89">
        <v>0</v>
      </c>
      <c r="Y147" s="79">
        <v>0</v>
      </c>
      <c r="Z147" s="86">
        <v>0</v>
      </c>
      <c r="AA147" s="92"/>
      <c r="AB147" s="92"/>
      <c r="AC147" s="92"/>
      <c r="AD147" s="92"/>
      <c r="AE147" s="92"/>
    </row>
    <row r="148" spans="1:42" ht="18" customHeight="1" x14ac:dyDescent="0.25">
      <c r="A148" s="105">
        <v>3613</v>
      </c>
      <c r="B148" s="105"/>
      <c r="C148" s="107"/>
      <c r="D148" s="552" t="s">
        <v>543</v>
      </c>
      <c r="E148" s="35" t="s">
        <v>444</v>
      </c>
      <c r="F148" s="36" t="s">
        <v>444</v>
      </c>
      <c r="G148" s="36">
        <v>2019</v>
      </c>
      <c r="H148" s="37">
        <v>2020</v>
      </c>
      <c r="I148" s="86">
        <v>3150</v>
      </c>
      <c r="J148" s="87">
        <v>0</v>
      </c>
      <c r="K148" s="79">
        <v>0</v>
      </c>
      <c r="L148" s="375">
        <v>0</v>
      </c>
      <c r="M148" s="378">
        <v>0</v>
      </c>
      <c r="N148" s="379">
        <v>0</v>
      </c>
      <c r="O148" s="89">
        <v>0</v>
      </c>
      <c r="P148" s="112">
        <v>0</v>
      </c>
      <c r="Q148" s="269">
        <v>0</v>
      </c>
      <c r="R148" s="89">
        <v>0</v>
      </c>
      <c r="S148" s="79">
        <v>0</v>
      </c>
      <c r="T148" s="276">
        <v>150</v>
      </c>
      <c r="U148" s="89">
        <v>0</v>
      </c>
      <c r="V148" s="112">
        <v>0</v>
      </c>
      <c r="W148" s="269">
        <v>3000</v>
      </c>
      <c r="X148" s="89">
        <v>0</v>
      </c>
      <c r="Y148" s="79">
        <v>0</v>
      </c>
      <c r="Z148" s="86">
        <v>0</v>
      </c>
      <c r="AA148" s="92"/>
      <c r="AB148" s="92"/>
      <c r="AC148" s="92"/>
      <c r="AD148" s="92"/>
      <c r="AE148" s="92"/>
    </row>
    <row r="149" spans="1:42" ht="30.75" customHeight="1" x14ac:dyDescent="0.25">
      <c r="A149" s="105">
        <v>3632</v>
      </c>
      <c r="B149" s="105"/>
      <c r="C149" s="107"/>
      <c r="D149" s="95" t="s">
        <v>548</v>
      </c>
      <c r="E149" s="35" t="s">
        <v>447</v>
      </c>
      <c r="F149" s="36" t="s">
        <v>444</v>
      </c>
      <c r="G149" s="36">
        <v>2017</v>
      </c>
      <c r="H149" s="37">
        <v>2017</v>
      </c>
      <c r="I149" s="86">
        <v>11000</v>
      </c>
      <c r="J149" s="87">
        <v>0</v>
      </c>
      <c r="K149" s="79">
        <v>0</v>
      </c>
      <c r="L149" s="375">
        <v>11000</v>
      </c>
      <c r="M149" s="378">
        <v>0</v>
      </c>
      <c r="N149" s="379">
        <v>11000</v>
      </c>
      <c r="O149" s="89">
        <v>0</v>
      </c>
      <c r="P149" s="112">
        <v>0</v>
      </c>
      <c r="Q149" s="269">
        <v>0</v>
      </c>
      <c r="R149" s="89">
        <v>0</v>
      </c>
      <c r="S149" s="79">
        <v>0</v>
      </c>
      <c r="T149" s="276">
        <v>0</v>
      </c>
      <c r="U149" s="89">
        <v>0</v>
      </c>
      <c r="V149" s="112">
        <v>0</v>
      </c>
      <c r="W149" s="269">
        <v>0</v>
      </c>
      <c r="X149" s="89">
        <v>0</v>
      </c>
      <c r="Y149" s="79">
        <v>0</v>
      </c>
      <c r="Z149" s="86">
        <v>0</v>
      </c>
      <c r="AA149" s="92"/>
      <c r="AB149" s="92"/>
      <c r="AC149" s="92"/>
      <c r="AD149" s="92"/>
      <c r="AE149" s="92"/>
    </row>
    <row r="150" spans="1:42" ht="30.75" customHeight="1" x14ac:dyDescent="0.25">
      <c r="A150" s="105">
        <v>3632</v>
      </c>
      <c r="B150" s="105"/>
      <c r="C150" s="107"/>
      <c r="D150" s="95" t="s">
        <v>544</v>
      </c>
      <c r="E150" s="35" t="s">
        <v>447</v>
      </c>
      <c r="F150" s="36" t="s">
        <v>444</v>
      </c>
      <c r="G150" s="36">
        <v>2017</v>
      </c>
      <c r="H150" s="37">
        <v>2018</v>
      </c>
      <c r="I150" s="86">
        <v>6300</v>
      </c>
      <c r="J150" s="87">
        <v>0</v>
      </c>
      <c r="K150" s="79">
        <v>0</v>
      </c>
      <c r="L150" s="375">
        <v>300</v>
      </c>
      <c r="M150" s="378">
        <v>0</v>
      </c>
      <c r="N150" s="379">
        <v>300</v>
      </c>
      <c r="O150" s="89">
        <v>0</v>
      </c>
      <c r="P150" s="112">
        <v>0</v>
      </c>
      <c r="Q150" s="269">
        <v>6000</v>
      </c>
      <c r="R150" s="89">
        <v>0</v>
      </c>
      <c r="S150" s="79">
        <v>0</v>
      </c>
      <c r="T150" s="276">
        <v>0</v>
      </c>
      <c r="U150" s="89">
        <v>0</v>
      </c>
      <c r="V150" s="112">
        <v>0</v>
      </c>
      <c r="W150" s="269">
        <v>0</v>
      </c>
      <c r="X150" s="89">
        <v>0</v>
      </c>
      <c r="Y150" s="79">
        <v>0</v>
      </c>
      <c r="Z150" s="86">
        <v>0</v>
      </c>
      <c r="AA150" s="92"/>
      <c r="AB150" s="92"/>
      <c r="AC150" s="92"/>
      <c r="AD150" s="92"/>
      <c r="AE150" s="92"/>
    </row>
    <row r="151" spans="1:42" ht="24" customHeight="1" x14ac:dyDescent="0.25">
      <c r="A151" s="105">
        <v>3639</v>
      </c>
      <c r="B151" s="105"/>
      <c r="C151" s="107"/>
      <c r="D151" s="95" t="s">
        <v>650</v>
      </c>
      <c r="E151" s="35" t="s">
        <v>444</v>
      </c>
      <c r="F151" s="36" t="s">
        <v>444</v>
      </c>
      <c r="G151" s="36">
        <v>2017</v>
      </c>
      <c r="H151" s="37">
        <v>2017</v>
      </c>
      <c r="I151" s="86">
        <v>29084</v>
      </c>
      <c r="J151" s="87">
        <v>0</v>
      </c>
      <c r="K151" s="79">
        <v>0</v>
      </c>
      <c r="L151" s="375">
        <v>29084</v>
      </c>
      <c r="M151" s="378">
        <v>0</v>
      </c>
      <c r="N151" s="379">
        <v>29084</v>
      </c>
      <c r="O151" s="89">
        <v>0</v>
      </c>
      <c r="P151" s="112">
        <v>0</v>
      </c>
      <c r="Q151" s="269">
        <v>0</v>
      </c>
      <c r="R151" s="89">
        <v>0</v>
      </c>
      <c r="S151" s="79">
        <v>0</v>
      </c>
      <c r="T151" s="276">
        <v>0</v>
      </c>
      <c r="U151" s="89">
        <v>0</v>
      </c>
      <c r="V151" s="112">
        <v>0</v>
      </c>
      <c r="W151" s="269">
        <v>0</v>
      </c>
      <c r="X151" s="89">
        <v>0</v>
      </c>
      <c r="Y151" s="79">
        <v>0</v>
      </c>
      <c r="Z151" s="86">
        <v>0</v>
      </c>
      <c r="AA151" s="92"/>
      <c r="AB151" s="92"/>
      <c r="AC151" s="92"/>
      <c r="AD151" s="92"/>
      <c r="AE151" s="92"/>
    </row>
    <row r="152" spans="1:42" ht="30.75" customHeight="1" x14ac:dyDescent="0.25">
      <c r="A152" s="105">
        <v>3745</v>
      </c>
      <c r="B152" s="105"/>
      <c r="C152" s="107"/>
      <c r="D152" s="550" t="s">
        <v>545</v>
      </c>
      <c r="E152" s="35" t="s">
        <v>444</v>
      </c>
      <c r="F152" s="36" t="s">
        <v>444</v>
      </c>
      <c r="G152" s="36">
        <v>2017</v>
      </c>
      <c r="H152" s="37">
        <v>2017</v>
      </c>
      <c r="I152" s="86">
        <v>3000</v>
      </c>
      <c r="J152" s="87">
        <v>0</v>
      </c>
      <c r="K152" s="79">
        <v>0</v>
      </c>
      <c r="L152" s="375">
        <v>3000</v>
      </c>
      <c r="M152" s="378">
        <v>0</v>
      </c>
      <c r="N152" s="379">
        <v>3000</v>
      </c>
      <c r="O152" s="89">
        <v>0</v>
      </c>
      <c r="P152" s="112">
        <v>0</v>
      </c>
      <c r="Q152" s="269">
        <v>0</v>
      </c>
      <c r="R152" s="89">
        <v>0</v>
      </c>
      <c r="S152" s="79">
        <v>0</v>
      </c>
      <c r="T152" s="276">
        <v>0</v>
      </c>
      <c r="U152" s="89">
        <v>0</v>
      </c>
      <c r="V152" s="112">
        <v>0</v>
      </c>
      <c r="W152" s="269">
        <v>0</v>
      </c>
      <c r="X152" s="89">
        <v>0</v>
      </c>
      <c r="Y152" s="79">
        <v>0</v>
      </c>
      <c r="Z152" s="86">
        <v>0</v>
      </c>
      <c r="AA152" s="92"/>
      <c r="AB152" s="92"/>
      <c r="AC152" s="92"/>
      <c r="AD152" s="92"/>
      <c r="AE152" s="92"/>
    </row>
    <row r="153" spans="1:42" ht="30" customHeight="1" x14ac:dyDescent="0.25">
      <c r="A153" s="105">
        <v>3745</v>
      </c>
      <c r="B153" s="105"/>
      <c r="C153" s="107"/>
      <c r="D153" s="550" t="s">
        <v>546</v>
      </c>
      <c r="E153" s="35" t="s">
        <v>447</v>
      </c>
      <c r="F153" s="36" t="s">
        <v>447</v>
      </c>
      <c r="G153" s="36">
        <v>2017</v>
      </c>
      <c r="H153" s="37">
        <v>2017</v>
      </c>
      <c r="I153" s="86">
        <v>3000</v>
      </c>
      <c r="J153" s="87">
        <v>0</v>
      </c>
      <c r="K153" s="79">
        <v>0</v>
      </c>
      <c r="L153" s="375">
        <v>3000</v>
      </c>
      <c r="M153" s="378">
        <v>0</v>
      </c>
      <c r="N153" s="379">
        <v>3000</v>
      </c>
      <c r="O153" s="89">
        <v>0</v>
      </c>
      <c r="P153" s="112">
        <v>0</v>
      </c>
      <c r="Q153" s="269">
        <v>0</v>
      </c>
      <c r="R153" s="89">
        <v>0</v>
      </c>
      <c r="S153" s="79">
        <v>0</v>
      </c>
      <c r="T153" s="276">
        <v>0</v>
      </c>
      <c r="U153" s="89">
        <v>0</v>
      </c>
      <c r="V153" s="112">
        <v>0</v>
      </c>
      <c r="W153" s="269">
        <v>0</v>
      </c>
      <c r="X153" s="89">
        <v>0</v>
      </c>
      <c r="Y153" s="79">
        <v>0</v>
      </c>
      <c r="Z153" s="86">
        <v>0</v>
      </c>
      <c r="AA153" s="92"/>
      <c r="AB153" s="92"/>
      <c r="AC153" s="92"/>
      <c r="AD153" s="92"/>
      <c r="AE153" s="92"/>
    </row>
    <row r="154" spans="1:42" ht="18" customHeight="1" thickBot="1" x14ac:dyDescent="0.3">
      <c r="A154" s="105">
        <v>6171</v>
      </c>
      <c r="B154" s="105"/>
      <c r="C154" s="107"/>
      <c r="D154" s="555" t="s">
        <v>547</v>
      </c>
      <c r="E154" s="182" t="s">
        <v>447</v>
      </c>
      <c r="F154" s="174" t="s">
        <v>447</v>
      </c>
      <c r="G154" s="174">
        <v>2017</v>
      </c>
      <c r="H154" s="175">
        <v>2017</v>
      </c>
      <c r="I154" s="86">
        <v>4000</v>
      </c>
      <c r="J154" s="87">
        <v>0</v>
      </c>
      <c r="K154" s="79">
        <v>0</v>
      </c>
      <c r="L154" s="375">
        <v>4000</v>
      </c>
      <c r="M154" s="378">
        <v>0</v>
      </c>
      <c r="N154" s="379">
        <v>4000</v>
      </c>
      <c r="O154" s="89">
        <v>0</v>
      </c>
      <c r="P154" s="112">
        <v>0</v>
      </c>
      <c r="Q154" s="269">
        <v>0</v>
      </c>
      <c r="R154" s="89">
        <v>0</v>
      </c>
      <c r="S154" s="79">
        <v>0</v>
      </c>
      <c r="T154" s="276">
        <v>0</v>
      </c>
      <c r="U154" s="89">
        <v>0</v>
      </c>
      <c r="V154" s="112">
        <v>0</v>
      </c>
      <c r="W154" s="269">
        <v>0</v>
      </c>
      <c r="X154" s="89">
        <v>0</v>
      </c>
      <c r="Y154" s="79">
        <v>0</v>
      </c>
      <c r="Z154" s="86">
        <v>0</v>
      </c>
      <c r="AA154" s="92"/>
      <c r="AB154" s="92"/>
      <c r="AC154" s="92"/>
      <c r="AD154" s="92"/>
      <c r="AE154" s="92"/>
    </row>
    <row r="155" spans="1:42" s="30" customFormat="1" ht="22.9" customHeight="1" thickBot="1" x14ac:dyDescent="0.3">
      <c r="A155" s="42"/>
      <c r="B155" s="43"/>
      <c r="C155" s="52"/>
      <c r="D155" s="740" t="s">
        <v>1</v>
      </c>
      <c r="E155" s="724"/>
      <c r="F155" s="724"/>
      <c r="G155" s="724"/>
      <c r="H155" s="725"/>
      <c r="I155" s="77">
        <f t="shared" ref="I155:Z155" si="3">SUM(I129:I154)+I121</f>
        <v>1475281</v>
      </c>
      <c r="J155" s="187">
        <f t="shared" si="3"/>
        <v>0</v>
      </c>
      <c r="K155" s="75">
        <f t="shared" si="3"/>
        <v>0</v>
      </c>
      <c r="L155" s="405">
        <f t="shared" si="3"/>
        <v>543131</v>
      </c>
      <c r="M155" s="403">
        <f t="shared" si="3"/>
        <v>0</v>
      </c>
      <c r="N155" s="389">
        <f t="shared" si="3"/>
        <v>543131</v>
      </c>
      <c r="O155" s="75">
        <f t="shared" si="3"/>
        <v>0</v>
      </c>
      <c r="P155" s="74">
        <f t="shared" si="3"/>
        <v>0</v>
      </c>
      <c r="Q155" s="200">
        <f t="shared" si="3"/>
        <v>501300</v>
      </c>
      <c r="R155" s="75">
        <f t="shared" si="3"/>
        <v>0</v>
      </c>
      <c r="S155" s="75">
        <f t="shared" si="3"/>
        <v>0</v>
      </c>
      <c r="T155" s="195">
        <f t="shared" si="3"/>
        <v>323850</v>
      </c>
      <c r="U155" s="75">
        <f t="shared" si="3"/>
        <v>0</v>
      </c>
      <c r="V155" s="74">
        <f t="shared" si="3"/>
        <v>0</v>
      </c>
      <c r="W155" s="200">
        <f t="shared" si="3"/>
        <v>107000</v>
      </c>
      <c r="X155" s="75">
        <f t="shared" si="3"/>
        <v>0</v>
      </c>
      <c r="Y155" s="75">
        <f t="shared" si="3"/>
        <v>0</v>
      </c>
      <c r="Z155" s="77">
        <f t="shared" si="3"/>
        <v>0</v>
      </c>
      <c r="AA155" s="92"/>
      <c r="AB155" s="92"/>
      <c r="AC155" s="92"/>
      <c r="AD155" s="92"/>
      <c r="AE155" s="92"/>
    </row>
    <row r="156" spans="1:42" s="30" customFormat="1" ht="14.25" customHeight="1" thickBot="1" x14ac:dyDescent="0.3">
      <c r="A156" s="47"/>
      <c r="B156" s="47"/>
      <c r="C156" s="47"/>
      <c r="D156" s="53"/>
      <c r="E156" s="53"/>
      <c r="F156" s="53"/>
      <c r="G156" s="53"/>
      <c r="H156" s="53"/>
      <c r="I156" s="61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62"/>
      <c r="X156" s="62"/>
      <c r="Y156" s="62"/>
      <c r="Z156" s="62"/>
    </row>
    <row r="157" spans="1:42" s="3" customFormat="1" ht="15.95" customHeight="1" x14ac:dyDescent="0.25">
      <c r="A157" s="47"/>
      <c r="B157" s="47"/>
      <c r="C157" s="47"/>
      <c r="D157" s="24" t="s">
        <v>23</v>
      </c>
      <c r="E157" s="55"/>
      <c r="F157" s="55"/>
      <c r="G157" s="55"/>
      <c r="H157" s="55"/>
      <c r="I157" s="9" t="s">
        <v>15</v>
      </c>
      <c r="J157" s="60" t="s">
        <v>42</v>
      </c>
      <c r="K157" s="16" t="s">
        <v>24</v>
      </c>
      <c r="L157" s="16"/>
      <c r="M157" s="16" t="s">
        <v>212</v>
      </c>
      <c r="N157" s="60"/>
      <c r="O157" s="18"/>
      <c r="P157" s="18"/>
      <c r="Q157" s="18"/>
      <c r="R157" s="18"/>
      <c r="S157" s="18"/>
      <c r="T157" s="18"/>
      <c r="U157" s="18"/>
      <c r="V157" s="18"/>
      <c r="W157" s="208"/>
      <c r="X157" s="202"/>
      <c r="Y157" s="209"/>
      <c r="Z157" s="183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</row>
    <row r="158" spans="1:42" s="3" customFormat="1" ht="15.95" customHeight="1" x14ac:dyDescent="0.25">
      <c r="A158" s="210"/>
      <c r="B158" s="210"/>
      <c r="C158" s="210"/>
      <c r="D158" s="12"/>
      <c r="E158" s="56"/>
      <c r="F158" s="56"/>
      <c r="G158" s="56"/>
      <c r="H158" s="56"/>
      <c r="I158" s="11" t="s">
        <v>16</v>
      </c>
      <c r="J158" s="19" t="s">
        <v>42</v>
      </c>
      <c r="K158" s="17" t="s">
        <v>25</v>
      </c>
      <c r="L158" s="17"/>
      <c r="M158" s="17" t="s">
        <v>211</v>
      </c>
      <c r="N158" s="19"/>
      <c r="O158" s="20"/>
      <c r="P158" s="20"/>
      <c r="Q158" s="20"/>
      <c r="R158" s="20"/>
      <c r="S158" s="20"/>
      <c r="T158" s="20"/>
      <c r="U158" s="20"/>
      <c r="V158" s="20"/>
      <c r="W158" s="211"/>
      <c r="X158" s="209"/>
      <c r="Y158" s="209"/>
      <c r="Z158" s="183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</row>
    <row r="159" spans="1:42" s="2" customFormat="1" ht="15.95" customHeight="1" x14ac:dyDescent="0.25">
      <c r="A159" s="44"/>
      <c r="B159" s="45"/>
      <c r="C159" s="46"/>
      <c r="D159" s="57"/>
      <c r="E159" s="38"/>
      <c r="F159" s="38"/>
      <c r="G159" s="38"/>
      <c r="H159" s="38"/>
      <c r="I159" s="11" t="s">
        <v>17</v>
      </c>
      <c r="J159" s="19" t="s">
        <v>42</v>
      </c>
      <c r="K159" s="20" t="s">
        <v>214</v>
      </c>
      <c r="L159" s="17"/>
      <c r="M159" s="19"/>
      <c r="N159" s="19"/>
      <c r="O159" s="20"/>
      <c r="P159" s="56"/>
      <c r="Q159" s="56"/>
      <c r="R159" s="56"/>
      <c r="S159" s="56"/>
      <c r="T159" s="56"/>
      <c r="U159" s="56"/>
      <c r="V159" s="56"/>
      <c r="W159" s="58"/>
      <c r="X159" s="8"/>
      <c r="Z159" s="183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</row>
    <row r="160" spans="1:42" s="2" customFormat="1" ht="15.95" customHeight="1" thickBot="1" x14ac:dyDescent="0.3">
      <c r="A160" s="3"/>
      <c r="B160" s="45"/>
      <c r="C160" s="46"/>
      <c r="D160" s="59"/>
      <c r="E160" s="31"/>
      <c r="F160" s="31"/>
      <c r="G160" s="31"/>
      <c r="H160" s="31"/>
      <c r="I160" s="10" t="s">
        <v>18</v>
      </c>
      <c r="J160" s="21" t="s">
        <v>42</v>
      </c>
      <c r="K160" s="22" t="s">
        <v>213</v>
      </c>
      <c r="L160" s="23"/>
      <c r="M160" s="21"/>
      <c r="N160" s="21"/>
      <c r="O160" s="22"/>
      <c r="P160" s="25"/>
      <c r="Q160" s="25"/>
      <c r="R160" s="25"/>
      <c r="S160" s="25"/>
      <c r="T160" s="25"/>
      <c r="U160" s="25"/>
      <c r="V160" s="25"/>
      <c r="W160" s="13"/>
      <c r="Z160" s="183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</row>
  </sheetData>
  <mergeCells count="100">
    <mergeCell ref="D155:H155"/>
    <mergeCell ref="Z126:Z128"/>
    <mergeCell ref="P127:P128"/>
    <mergeCell ref="O127:O128"/>
    <mergeCell ref="N127:N128"/>
    <mergeCell ref="M127:M128"/>
    <mergeCell ref="L127:L128"/>
    <mergeCell ref="K127:K128"/>
    <mergeCell ref="J127:J128"/>
    <mergeCell ref="I126:I128"/>
    <mergeCell ref="H127:H128"/>
    <mergeCell ref="G127:G128"/>
    <mergeCell ref="F126:F128"/>
    <mergeCell ref="E126:E128"/>
    <mergeCell ref="D126:D128"/>
    <mergeCell ref="Q126:Y126"/>
    <mergeCell ref="A125:C126"/>
    <mergeCell ref="C127:C128"/>
    <mergeCell ref="B127:B128"/>
    <mergeCell ref="A127:A128"/>
    <mergeCell ref="W127:Y127"/>
    <mergeCell ref="T127:V127"/>
    <mergeCell ref="Q127:S127"/>
    <mergeCell ref="M126:P126"/>
    <mergeCell ref="G126:H126"/>
    <mergeCell ref="J97:J98"/>
    <mergeCell ref="D121:H121"/>
    <mergeCell ref="Z96:Z98"/>
    <mergeCell ref="Q97:S97"/>
    <mergeCell ref="T97:V97"/>
    <mergeCell ref="W97:Y97"/>
    <mergeCell ref="K97:K98"/>
    <mergeCell ref="L97:L98"/>
    <mergeCell ref="M97:M98"/>
    <mergeCell ref="Q96:Y96"/>
    <mergeCell ref="N97:N98"/>
    <mergeCell ref="O97:O98"/>
    <mergeCell ref="P97:P98"/>
    <mergeCell ref="I96:I98"/>
    <mergeCell ref="M96:P96"/>
    <mergeCell ref="Z47:Z49"/>
    <mergeCell ref="A48:A49"/>
    <mergeCell ref="B48:B49"/>
    <mergeCell ref="C48:C49"/>
    <mergeCell ref="G48:G49"/>
    <mergeCell ref="H48:H49"/>
    <mergeCell ref="J48:J49"/>
    <mergeCell ref="K48:K49"/>
    <mergeCell ref="L48:L49"/>
    <mergeCell ref="M48:M49"/>
    <mergeCell ref="W48:Y48"/>
    <mergeCell ref="A46:C47"/>
    <mergeCell ref="D47:D49"/>
    <mergeCell ref="E47:E49"/>
    <mergeCell ref="F47:F49"/>
    <mergeCell ref="Q47:Y47"/>
    <mergeCell ref="I47:I49"/>
    <mergeCell ref="M47:P47"/>
    <mergeCell ref="N48:N49"/>
    <mergeCell ref="O48:O49"/>
    <mergeCell ref="P48:P49"/>
    <mergeCell ref="D35:H35"/>
    <mergeCell ref="D82:H82"/>
    <mergeCell ref="A95:C96"/>
    <mergeCell ref="D96:D98"/>
    <mergeCell ref="E96:E98"/>
    <mergeCell ref="F96:F98"/>
    <mergeCell ref="G96:H96"/>
    <mergeCell ref="A97:A98"/>
    <mergeCell ref="G47:H47"/>
    <mergeCell ref="B97:B98"/>
    <mergeCell ref="C97:C98"/>
    <mergeCell ref="G97:G98"/>
    <mergeCell ref="H97:H98"/>
    <mergeCell ref="Q48:S48"/>
    <mergeCell ref="T48:V48"/>
    <mergeCell ref="Z4:Z6"/>
    <mergeCell ref="I4:I6"/>
    <mergeCell ref="D4:D6"/>
    <mergeCell ref="J5:J6"/>
    <mergeCell ref="H5:H6"/>
    <mergeCell ref="M4:P4"/>
    <mergeCell ref="M5:M6"/>
    <mergeCell ref="N5:N6"/>
    <mergeCell ref="O5:O6"/>
    <mergeCell ref="W5:Y5"/>
    <mergeCell ref="Q4:Y4"/>
    <mergeCell ref="L5:L6"/>
    <mergeCell ref="Q5:S5"/>
    <mergeCell ref="E4:E6"/>
    <mergeCell ref="T5:V5"/>
    <mergeCell ref="A3:C4"/>
    <mergeCell ref="A5:A6"/>
    <mergeCell ref="B5:B6"/>
    <mergeCell ref="C5:C6"/>
    <mergeCell ref="K5:K6"/>
    <mergeCell ref="G4:H4"/>
    <mergeCell ref="G5:G6"/>
    <mergeCell ref="P5:P6"/>
    <mergeCell ref="F4:F6"/>
  </mergeCells>
  <phoneticPr fontId="0" type="noConversion"/>
  <pageMargins left="0.27559055118110237" right="0.19685039370078741" top="0.98425196850393704" bottom="0.19685039370078741" header="0.78740157480314965" footer="0.19685039370078741"/>
  <pageSetup paperSize="9" scale="54" orientation="landscape" r:id="rId1"/>
  <headerFooter alignWithMargins="0">
    <oddHeader>&amp;C&amp;"Arial,Tučné"&amp;24Požadavky na kapitálový rozpočet statutárního města Ostravy pro rok  2017 a kapitálový výhled na &amp;28léta  2018 - 2020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73"/>
  <sheetViews>
    <sheetView topLeftCell="A40" zoomScale="75" zoomScaleNormal="75" workbookViewId="0">
      <selection activeCell="D47" sqref="D47:D49"/>
    </sheetView>
  </sheetViews>
  <sheetFormatPr defaultRowHeight="12.75" x14ac:dyDescent="0.2"/>
  <cols>
    <col min="1" max="3" width="6.7109375" customWidth="1"/>
    <col min="4" max="4" width="46.7109375" customWidth="1"/>
    <col min="5" max="6" width="4.28515625" customWidth="1"/>
    <col min="7" max="8" width="4.85546875" customWidth="1"/>
    <col min="9" max="9" width="13.5703125" customWidth="1"/>
    <col min="10" max="26" width="10.7109375" customWidth="1"/>
  </cols>
  <sheetData>
    <row r="1" spans="1:42" ht="15.75" customHeight="1" x14ac:dyDescent="0.25">
      <c r="Z1" s="65" t="s">
        <v>104</v>
      </c>
    </row>
    <row r="2" spans="1:42" ht="24.75" customHeight="1" x14ac:dyDescent="0.25">
      <c r="A2" s="5"/>
      <c r="D2" s="63" t="s">
        <v>44</v>
      </c>
      <c r="E2" s="64" t="s">
        <v>48</v>
      </c>
      <c r="F2" s="65"/>
      <c r="G2" s="65"/>
      <c r="H2" s="65"/>
      <c r="I2" s="65"/>
      <c r="J2" s="65"/>
      <c r="K2" s="65"/>
      <c r="L2" s="65"/>
      <c r="M2" s="14"/>
      <c r="N2" s="14"/>
      <c r="O2" s="14"/>
      <c r="P2" s="1"/>
      <c r="Z2" s="4" t="s">
        <v>26</v>
      </c>
    </row>
    <row r="3" spans="1:42" ht="15" customHeight="1" thickBot="1" x14ac:dyDescent="0.25">
      <c r="A3" s="692" t="s">
        <v>118</v>
      </c>
      <c r="B3" s="693"/>
      <c r="C3" s="694"/>
      <c r="I3" s="6" t="s">
        <v>2</v>
      </c>
      <c r="J3" s="6" t="s">
        <v>3</v>
      </c>
      <c r="K3" s="6" t="s">
        <v>4</v>
      </c>
      <c r="L3" s="6" t="s">
        <v>5</v>
      </c>
      <c r="M3" s="6" t="s">
        <v>6</v>
      </c>
      <c r="N3" s="6" t="s">
        <v>7</v>
      </c>
      <c r="O3" s="7" t="s">
        <v>208</v>
      </c>
      <c r="P3" s="7" t="s">
        <v>8</v>
      </c>
      <c r="Q3" s="7" t="s">
        <v>9</v>
      </c>
      <c r="R3" s="7" t="s">
        <v>10</v>
      </c>
      <c r="S3" s="7" t="s">
        <v>209</v>
      </c>
      <c r="T3" s="7" t="s">
        <v>11</v>
      </c>
      <c r="U3" s="7" t="s">
        <v>14</v>
      </c>
      <c r="V3" s="7" t="s">
        <v>19</v>
      </c>
      <c r="W3" s="7" t="s">
        <v>210</v>
      </c>
      <c r="X3" s="6" t="s">
        <v>30</v>
      </c>
      <c r="Y3" s="6" t="s">
        <v>31</v>
      </c>
      <c r="Z3" s="6" t="s">
        <v>32</v>
      </c>
    </row>
    <row r="4" spans="1:42" ht="15.75" customHeight="1" thickBot="1" x14ac:dyDescent="0.25">
      <c r="A4" s="695"/>
      <c r="B4" s="696"/>
      <c r="C4" s="697"/>
      <c r="D4" s="711" t="s">
        <v>0</v>
      </c>
      <c r="E4" s="729" t="s">
        <v>34</v>
      </c>
      <c r="F4" s="732" t="s">
        <v>35</v>
      </c>
      <c r="G4" s="735" t="s">
        <v>36</v>
      </c>
      <c r="H4" s="736"/>
      <c r="I4" s="708" t="s">
        <v>27</v>
      </c>
      <c r="J4" s="27" t="s">
        <v>33</v>
      </c>
      <c r="K4" s="27" t="s">
        <v>13</v>
      </c>
      <c r="L4" s="390" t="s">
        <v>12</v>
      </c>
      <c r="M4" s="716" t="s">
        <v>128</v>
      </c>
      <c r="N4" s="717"/>
      <c r="O4" s="717"/>
      <c r="P4" s="718"/>
      <c r="Q4" s="678" t="s">
        <v>136</v>
      </c>
      <c r="R4" s="679"/>
      <c r="S4" s="679"/>
      <c r="T4" s="679"/>
      <c r="U4" s="679"/>
      <c r="V4" s="679"/>
      <c r="W4" s="679"/>
      <c r="X4" s="679"/>
      <c r="Y4" s="679"/>
      <c r="Z4" s="668" t="s">
        <v>135</v>
      </c>
    </row>
    <row r="5" spans="1:42" ht="15.75" customHeight="1" x14ac:dyDescent="0.2">
      <c r="A5" s="698" t="s">
        <v>39</v>
      </c>
      <c r="B5" s="700" t="s">
        <v>40</v>
      </c>
      <c r="C5" s="702" t="s">
        <v>41</v>
      </c>
      <c r="D5" s="712"/>
      <c r="E5" s="730"/>
      <c r="F5" s="733"/>
      <c r="G5" s="737" t="s">
        <v>37</v>
      </c>
      <c r="H5" s="714" t="s">
        <v>38</v>
      </c>
      <c r="I5" s="709"/>
      <c r="J5" s="704" t="s">
        <v>132</v>
      </c>
      <c r="K5" s="704" t="s">
        <v>133</v>
      </c>
      <c r="L5" s="727" t="s">
        <v>134</v>
      </c>
      <c r="M5" s="719" t="s">
        <v>129</v>
      </c>
      <c r="N5" s="721" t="s">
        <v>43</v>
      </c>
      <c r="O5" s="683" t="s">
        <v>21</v>
      </c>
      <c r="P5" s="685" t="s">
        <v>22</v>
      </c>
      <c r="Q5" s="675" t="s">
        <v>117</v>
      </c>
      <c r="R5" s="676"/>
      <c r="S5" s="680"/>
      <c r="T5" s="675" t="s">
        <v>121</v>
      </c>
      <c r="U5" s="676"/>
      <c r="V5" s="677"/>
      <c r="W5" s="676" t="s">
        <v>130</v>
      </c>
      <c r="X5" s="676"/>
      <c r="Y5" s="726"/>
      <c r="Z5" s="706"/>
    </row>
    <row r="6" spans="1:42" ht="39" customHeight="1" thickBot="1" x14ac:dyDescent="0.25">
      <c r="A6" s="699"/>
      <c r="B6" s="701"/>
      <c r="C6" s="703"/>
      <c r="D6" s="713"/>
      <c r="E6" s="730"/>
      <c r="F6" s="733"/>
      <c r="G6" s="744"/>
      <c r="H6" s="743"/>
      <c r="I6" s="710"/>
      <c r="J6" s="705"/>
      <c r="K6" s="705"/>
      <c r="L6" s="728"/>
      <c r="M6" s="720"/>
      <c r="N6" s="722"/>
      <c r="O6" s="684"/>
      <c r="P6" s="686"/>
      <c r="Q6" s="194" t="s">
        <v>20</v>
      </c>
      <c r="R6" s="26" t="s">
        <v>28</v>
      </c>
      <c r="S6" s="15" t="s">
        <v>29</v>
      </c>
      <c r="T6" s="197" t="s">
        <v>20</v>
      </c>
      <c r="U6" s="26" t="s">
        <v>28</v>
      </c>
      <c r="V6" s="15" t="s">
        <v>29</v>
      </c>
      <c r="W6" s="197" t="s">
        <v>20</v>
      </c>
      <c r="X6" s="26" t="s">
        <v>28</v>
      </c>
      <c r="Y6" s="15" t="s">
        <v>29</v>
      </c>
      <c r="Z6" s="707"/>
    </row>
    <row r="7" spans="1:42" s="279" customFormat="1" ht="25.9" customHeight="1" x14ac:dyDescent="0.25">
      <c r="A7" s="48">
        <v>2212</v>
      </c>
      <c r="B7" s="49">
        <v>6121</v>
      </c>
      <c r="C7" s="50"/>
      <c r="D7" s="181" t="s">
        <v>159</v>
      </c>
      <c r="E7" s="32" t="s">
        <v>160</v>
      </c>
      <c r="F7" s="33" t="s">
        <v>160</v>
      </c>
      <c r="G7" s="33">
        <v>2018</v>
      </c>
      <c r="H7" s="34">
        <v>2020</v>
      </c>
      <c r="I7" s="78">
        <f t="shared" ref="I7:I8" si="0">J7+K7+L7+SUM(Q7:Z7)</f>
        <v>83000</v>
      </c>
      <c r="J7" s="87">
        <v>0</v>
      </c>
      <c r="K7" s="112">
        <v>0</v>
      </c>
      <c r="L7" s="374">
        <f t="shared" ref="L7:L8" si="1">M7+N7+O7+P7</f>
        <v>3000</v>
      </c>
      <c r="M7" s="376">
        <v>0</v>
      </c>
      <c r="N7" s="377">
        <v>3000</v>
      </c>
      <c r="O7" s="113">
        <v>0</v>
      </c>
      <c r="P7" s="143">
        <v>0</v>
      </c>
      <c r="Q7" s="268">
        <v>20000</v>
      </c>
      <c r="R7" s="113">
        <v>0</v>
      </c>
      <c r="S7" s="143">
        <v>0</v>
      </c>
      <c r="T7" s="268">
        <v>30000</v>
      </c>
      <c r="U7" s="113">
        <v>0</v>
      </c>
      <c r="V7" s="143">
        <v>0</v>
      </c>
      <c r="W7" s="268">
        <v>30000</v>
      </c>
      <c r="X7" s="113">
        <v>0</v>
      </c>
      <c r="Y7" s="143">
        <v>0</v>
      </c>
      <c r="Z7" s="81">
        <v>0</v>
      </c>
      <c r="AA7" s="278"/>
      <c r="AB7" s="278"/>
      <c r="AC7" s="278"/>
      <c r="AD7" s="278"/>
      <c r="AE7" s="278"/>
      <c r="AF7" s="278"/>
      <c r="AG7" s="278"/>
      <c r="AH7" s="278"/>
      <c r="AI7" s="278"/>
      <c r="AJ7" s="278"/>
      <c r="AK7" s="278"/>
      <c r="AL7" s="278"/>
      <c r="AM7" s="278"/>
      <c r="AN7" s="278"/>
      <c r="AO7" s="278"/>
      <c r="AP7" s="278"/>
    </row>
    <row r="8" spans="1:42" s="279" customFormat="1" ht="25.9" customHeight="1" x14ac:dyDescent="0.25">
      <c r="A8" s="40">
        <v>2212</v>
      </c>
      <c r="B8" s="41">
        <v>6121</v>
      </c>
      <c r="C8" s="51"/>
      <c r="D8" s="265" t="s">
        <v>161</v>
      </c>
      <c r="E8" s="35" t="s">
        <v>160</v>
      </c>
      <c r="F8" s="36" t="s">
        <v>160</v>
      </c>
      <c r="G8" s="36">
        <v>2018</v>
      </c>
      <c r="H8" s="37">
        <v>2018</v>
      </c>
      <c r="I8" s="86">
        <f t="shared" si="0"/>
        <v>6000</v>
      </c>
      <c r="J8" s="87">
        <v>0</v>
      </c>
      <c r="K8" s="112">
        <v>0</v>
      </c>
      <c r="L8" s="375">
        <f t="shared" si="1"/>
        <v>1000</v>
      </c>
      <c r="M8" s="392">
        <v>0</v>
      </c>
      <c r="N8" s="384">
        <v>500</v>
      </c>
      <c r="O8" s="89">
        <v>0</v>
      </c>
      <c r="P8" s="112">
        <v>500</v>
      </c>
      <c r="Q8" s="269">
        <v>2500</v>
      </c>
      <c r="R8" s="89">
        <v>0</v>
      </c>
      <c r="S8" s="112">
        <v>2500</v>
      </c>
      <c r="T8" s="269">
        <v>0</v>
      </c>
      <c r="U8" s="89">
        <v>0</v>
      </c>
      <c r="V8" s="112">
        <v>0</v>
      </c>
      <c r="W8" s="269">
        <v>0</v>
      </c>
      <c r="X8" s="89">
        <v>0</v>
      </c>
      <c r="Y8" s="112">
        <v>0</v>
      </c>
      <c r="Z8" s="88">
        <v>0</v>
      </c>
      <c r="AA8" s="278"/>
      <c r="AB8" s="278"/>
      <c r="AC8" s="278"/>
      <c r="AD8" s="278"/>
      <c r="AE8" s="278"/>
      <c r="AF8" s="278"/>
      <c r="AG8" s="278"/>
      <c r="AH8" s="278"/>
      <c r="AI8" s="278"/>
      <c r="AJ8" s="278"/>
      <c r="AK8" s="278"/>
      <c r="AL8" s="278"/>
      <c r="AM8" s="278"/>
      <c r="AN8" s="278"/>
      <c r="AO8" s="278"/>
      <c r="AP8" s="278"/>
    </row>
    <row r="9" spans="1:42" s="279" customFormat="1" ht="25.9" customHeight="1" x14ac:dyDescent="0.25">
      <c r="A9" s="40">
        <v>2219</v>
      </c>
      <c r="B9" s="41">
        <v>6121</v>
      </c>
      <c r="C9" s="51"/>
      <c r="D9" s="265" t="s">
        <v>162</v>
      </c>
      <c r="E9" s="35" t="s">
        <v>160</v>
      </c>
      <c r="F9" s="36" t="s">
        <v>163</v>
      </c>
      <c r="G9" s="36">
        <v>2018</v>
      </c>
      <c r="H9" s="37">
        <v>2018</v>
      </c>
      <c r="I9" s="86">
        <f t="shared" ref="I9:I24" si="2">J9+K9+L9+SUM(Q9:Z9)</f>
        <v>60000</v>
      </c>
      <c r="J9" s="87">
        <v>0</v>
      </c>
      <c r="K9" s="112">
        <v>0</v>
      </c>
      <c r="L9" s="375">
        <f t="shared" ref="L9:L24" si="3">M9+N9+O9+P9</f>
        <v>0</v>
      </c>
      <c r="M9" s="392">
        <v>0</v>
      </c>
      <c r="N9" s="384">
        <v>0</v>
      </c>
      <c r="O9" s="89">
        <v>0</v>
      </c>
      <c r="P9" s="112">
        <v>0</v>
      </c>
      <c r="Q9" s="269">
        <v>52000</v>
      </c>
      <c r="R9" s="89">
        <v>0</v>
      </c>
      <c r="S9" s="112">
        <v>8000</v>
      </c>
      <c r="T9" s="269">
        <v>0</v>
      </c>
      <c r="U9" s="89">
        <v>0</v>
      </c>
      <c r="V9" s="112">
        <v>0</v>
      </c>
      <c r="W9" s="269">
        <v>0</v>
      </c>
      <c r="X9" s="89">
        <v>0</v>
      </c>
      <c r="Y9" s="112">
        <v>0</v>
      </c>
      <c r="Z9" s="88">
        <v>0</v>
      </c>
      <c r="AA9" s="278"/>
      <c r="AB9" s="278"/>
      <c r="AC9" s="278"/>
      <c r="AD9" s="278"/>
      <c r="AE9" s="278"/>
      <c r="AF9" s="278"/>
      <c r="AG9" s="278"/>
      <c r="AH9" s="278"/>
      <c r="AI9" s="278"/>
      <c r="AJ9" s="278"/>
      <c r="AK9" s="278"/>
      <c r="AL9" s="278"/>
      <c r="AM9" s="278"/>
      <c r="AN9" s="278"/>
      <c r="AO9" s="278"/>
      <c r="AP9" s="278"/>
    </row>
    <row r="10" spans="1:42" s="280" customFormat="1" ht="25.9" customHeight="1" x14ac:dyDescent="0.25">
      <c r="A10" s="40">
        <v>2219</v>
      </c>
      <c r="B10" s="41">
        <v>6121</v>
      </c>
      <c r="C10" s="51"/>
      <c r="D10" s="198" t="s">
        <v>164</v>
      </c>
      <c r="E10" s="35" t="s">
        <v>160</v>
      </c>
      <c r="F10" s="36" t="s">
        <v>160</v>
      </c>
      <c r="G10" s="36">
        <v>2017</v>
      </c>
      <c r="H10" s="37">
        <v>2017</v>
      </c>
      <c r="I10" s="86">
        <f t="shared" si="2"/>
        <v>22000</v>
      </c>
      <c r="J10" s="87">
        <v>0</v>
      </c>
      <c r="K10" s="112">
        <v>0</v>
      </c>
      <c r="L10" s="375">
        <f t="shared" si="3"/>
        <v>22000</v>
      </c>
      <c r="M10" s="392">
        <v>0</v>
      </c>
      <c r="N10" s="384">
        <v>11000</v>
      </c>
      <c r="O10" s="89">
        <v>0</v>
      </c>
      <c r="P10" s="112">
        <v>11000</v>
      </c>
      <c r="Q10" s="269">
        <v>0</v>
      </c>
      <c r="R10" s="89">
        <v>0</v>
      </c>
      <c r="S10" s="112">
        <v>0</v>
      </c>
      <c r="T10" s="269">
        <v>0</v>
      </c>
      <c r="U10" s="89">
        <v>0</v>
      </c>
      <c r="V10" s="112">
        <v>0</v>
      </c>
      <c r="W10" s="269">
        <v>0</v>
      </c>
      <c r="X10" s="89">
        <v>0</v>
      </c>
      <c r="Y10" s="112">
        <v>0</v>
      </c>
      <c r="Z10" s="88">
        <v>0</v>
      </c>
      <c r="AA10" s="278"/>
      <c r="AB10" s="278"/>
      <c r="AC10" s="278"/>
      <c r="AD10" s="278"/>
      <c r="AE10" s="278"/>
      <c r="AF10" s="278"/>
      <c r="AG10" s="278"/>
      <c r="AH10" s="278"/>
      <c r="AI10" s="278"/>
      <c r="AJ10" s="278"/>
      <c r="AK10" s="278"/>
      <c r="AL10" s="278"/>
      <c r="AM10" s="278"/>
      <c r="AN10" s="278"/>
      <c r="AO10" s="278"/>
      <c r="AP10" s="278"/>
    </row>
    <row r="11" spans="1:42" s="280" customFormat="1" ht="33.6" customHeight="1" x14ac:dyDescent="0.25">
      <c r="A11" s="40">
        <v>2219</v>
      </c>
      <c r="B11" s="41">
        <v>6121</v>
      </c>
      <c r="C11" s="51"/>
      <c r="D11" s="181" t="s">
        <v>165</v>
      </c>
      <c r="E11" s="35" t="s">
        <v>160</v>
      </c>
      <c r="F11" s="36" t="s">
        <v>160</v>
      </c>
      <c r="G11" s="36">
        <v>2017</v>
      </c>
      <c r="H11" s="37">
        <v>2018</v>
      </c>
      <c r="I11" s="86">
        <f t="shared" si="2"/>
        <v>8000</v>
      </c>
      <c r="J11" s="87">
        <v>0</v>
      </c>
      <c r="K11" s="112">
        <v>0</v>
      </c>
      <c r="L11" s="375">
        <f t="shared" si="3"/>
        <v>2200</v>
      </c>
      <c r="M11" s="392">
        <v>0</v>
      </c>
      <c r="N11" s="384">
        <v>1100</v>
      </c>
      <c r="O11" s="89">
        <v>0</v>
      </c>
      <c r="P11" s="112">
        <v>1100</v>
      </c>
      <c r="Q11" s="269">
        <v>2900</v>
      </c>
      <c r="R11" s="89">
        <v>0</v>
      </c>
      <c r="S11" s="112">
        <v>2900</v>
      </c>
      <c r="T11" s="269">
        <v>0</v>
      </c>
      <c r="U11" s="89">
        <v>0</v>
      </c>
      <c r="V11" s="112">
        <v>0</v>
      </c>
      <c r="W11" s="269">
        <v>0</v>
      </c>
      <c r="X11" s="89">
        <v>0</v>
      </c>
      <c r="Y11" s="112">
        <v>0</v>
      </c>
      <c r="Z11" s="88">
        <v>0</v>
      </c>
      <c r="AA11" s="278"/>
      <c r="AB11" s="278"/>
      <c r="AC11" s="278"/>
      <c r="AD11" s="278"/>
      <c r="AE11" s="278"/>
      <c r="AF11" s="278"/>
      <c r="AG11" s="278"/>
      <c r="AH11" s="278"/>
      <c r="AI11" s="278"/>
      <c r="AJ11" s="278"/>
      <c r="AK11" s="278"/>
      <c r="AL11" s="278"/>
      <c r="AM11" s="278"/>
      <c r="AN11" s="278"/>
      <c r="AO11" s="278"/>
      <c r="AP11" s="278"/>
    </row>
    <row r="12" spans="1:42" s="280" customFormat="1" ht="33.6" customHeight="1" x14ac:dyDescent="0.25">
      <c r="A12" s="40">
        <v>2219</v>
      </c>
      <c r="B12" s="41">
        <v>6121</v>
      </c>
      <c r="C12" s="51"/>
      <c r="D12" s="181" t="s">
        <v>166</v>
      </c>
      <c r="E12" s="35" t="s">
        <v>160</v>
      </c>
      <c r="F12" s="36" t="s">
        <v>160</v>
      </c>
      <c r="G12" s="36">
        <v>2018</v>
      </c>
      <c r="H12" s="37">
        <v>2018</v>
      </c>
      <c r="I12" s="86">
        <f t="shared" si="2"/>
        <v>2000</v>
      </c>
      <c r="J12" s="87">
        <v>0</v>
      </c>
      <c r="K12" s="112">
        <v>0</v>
      </c>
      <c r="L12" s="375">
        <f t="shared" si="3"/>
        <v>0</v>
      </c>
      <c r="M12" s="392">
        <v>0</v>
      </c>
      <c r="N12" s="384">
        <v>0</v>
      </c>
      <c r="O12" s="89">
        <v>0</v>
      </c>
      <c r="P12" s="112">
        <v>0</v>
      </c>
      <c r="Q12" s="269">
        <v>1000</v>
      </c>
      <c r="R12" s="89">
        <v>0</v>
      </c>
      <c r="S12" s="112">
        <v>1000</v>
      </c>
      <c r="T12" s="269">
        <v>0</v>
      </c>
      <c r="U12" s="89">
        <v>0</v>
      </c>
      <c r="V12" s="112">
        <v>0</v>
      </c>
      <c r="W12" s="269">
        <v>0</v>
      </c>
      <c r="X12" s="89">
        <v>0</v>
      </c>
      <c r="Y12" s="112">
        <v>0</v>
      </c>
      <c r="Z12" s="88">
        <v>0</v>
      </c>
      <c r="AA12" s="278"/>
      <c r="AB12" s="278"/>
      <c r="AC12" s="278"/>
      <c r="AD12" s="278"/>
      <c r="AE12" s="278"/>
      <c r="AF12" s="278"/>
      <c r="AG12" s="278"/>
      <c r="AH12" s="278"/>
      <c r="AI12" s="278"/>
      <c r="AJ12" s="278"/>
      <c r="AK12" s="278"/>
      <c r="AL12" s="278"/>
      <c r="AM12" s="278"/>
      <c r="AN12" s="278"/>
      <c r="AO12" s="278"/>
      <c r="AP12" s="278"/>
    </row>
    <row r="13" spans="1:42" s="280" customFormat="1" ht="33.6" customHeight="1" x14ac:dyDescent="0.25">
      <c r="A13" s="40">
        <v>2219</v>
      </c>
      <c r="B13" s="41">
        <v>6121</v>
      </c>
      <c r="C13" s="51"/>
      <c r="D13" s="181" t="s">
        <v>167</v>
      </c>
      <c r="E13" s="35" t="s">
        <v>160</v>
      </c>
      <c r="F13" s="36" t="s">
        <v>160</v>
      </c>
      <c r="G13" s="36">
        <v>2019</v>
      </c>
      <c r="H13" s="37">
        <v>2019</v>
      </c>
      <c r="I13" s="86">
        <f t="shared" si="2"/>
        <v>1200</v>
      </c>
      <c r="J13" s="87">
        <v>0</v>
      </c>
      <c r="K13" s="112">
        <v>0</v>
      </c>
      <c r="L13" s="375">
        <f t="shared" si="3"/>
        <v>0</v>
      </c>
      <c r="M13" s="392">
        <v>0</v>
      </c>
      <c r="N13" s="384">
        <v>0</v>
      </c>
      <c r="O13" s="89">
        <v>0</v>
      </c>
      <c r="P13" s="112">
        <v>0</v>
      </c>
      <c r="Q13" s="269">
        <v>0</v>
      </c>
      <c r="R13" s="89">
        <v>0</v>
      </c>
      <c r="S13" s="112">
        <v>0</v>
      </c>
      <c r="T13" s="269">
        <v>600</v>
      </c>
      <c r="U13" s="89">
        <v>0</v>
      </c>
      <c r="V13" s="112">
        <v>600</v>
      </c>
      <c r="W13" s="269">
        <v>0</v>
      </c>
      <c r="X13" s="89">
        <v>0</v>
      </c>
      <c r="Y13" s="112">
        <v>0</v>
      </c>
      <c r="Z13" s="88">
        <v>0</v>
      </c>
      <c r="AA13" s="281"/>
      <c r="AB13" s="278"/>
      <c r="AC13" s="278"/>
      <c r="AD13" s="278"/>
      <c r="AE13" s="278"/>
      <c r="AF13" s="278"/>
      <c r="AG13" s="278"/>
      <c r="AH13" s="278"/>
      <c r="AI13" s="278"/>
      <c r="AJ13" s="278"/>
      <c r="AK13" s="278"/>
      <c r="AL13" s="278"/>
      <c r="AM13" s="278"/>
      <c r="AN13" s="278"/>
      <c r="AO13" s="278"/>
      <c r="AP13" s="278"/>
    </row>
    <row r="14" spans="1:42" s="280" customFormat="1" ht="33.6" customHeight="1" x14ac:dyDescent="0.25">
      <c r="A14" s="40">
        <v>2219</v>
      </c>
      <c r="B14" s="41">
        <v>6121</v>
      </c>
      <c r="C14" s="51"/>
      <c r="D14" s="265" t="s">
        <v>168</v>
      </c>
      <c r="E14" s="35" t="s">
        <v>160</v>
      </c>
      <c r="F14" s="36" t="s">
        <v>160</v>
      </c>
      <c r="G14" s="36">
        <v>2020</v>
      </c>
      <c r="H14" s="37">
        <v>2020</v>
      </c>
      <c r="I14" s="86">
        <f t="shared" si="2"/>
        <v>1200</v>
      </c>
      <c r="J14" s="87">
        <v>0</v>
      </c>
      <c r="K14" s="112">
        <v>0</v>
      </c>
      <c r="L14" s="375">
        <f t="shared" si="3"/>
        <v>0</v>
      </c>
      <c r="M14" s="392">
        <v>0</v>
      </c>
      <c r="N14" s="384">
        <v>0</v>
      </c>
      <c r="O14" s="89">
        <v>0</v>
      </c>
      <c r="P14" s="112">
        <v>0</v>
      </c>
      <c r="Q14" s="269">
        <v>0</v>
      </c>
      <c r="R14" s="89">
        <v>0</v>
      </c>
      <c r="S14" s="112">
        <v>0</v>
      </c>
      <c r="T14" s="269">
        <v>0</v>
      </c>
      <c r="U14" s="89">
        <v>0</v>
      </c>
      <c r="V14" s="112">
        <v>0</v>
      </c>
      <c r="W14" s="269">
        <v>600</v>
      </c>
      <c r="X14" s="89">
        <v>0</v>
      </c>
      <c r="Y14" s="112">
        <v>600</v>
      </c>
      <c r="Z14" s="88">
        <v>0</v>
      </c>
      <c r="AA14" s="281"/>
      <c r="AB14" s="278"/>
      <c r="AC14" s="278"/>
      <c r="AD14" s="278"/>
      <c r="AE14" s="278"/>
      <c r="AF14" s="278"/>
      <c r="AG14" s="278"/>
      <c r="AH14" s="278"/>
      <c r="AI14" s="278"/>
      <c r="AJ14" s="278"/>
      <c r="AK14" s="278"/>
      <c r="AL14" s="278"/>
      <c r="AM14" s="278"/>
      <c r="AN14" s="278"/>
      <c r="AO14" s="278"/>
      <c r="AP14" s="278"/>
    </row>
    <row r="15" spans="1:42" s="280" customFormat="1" ht="25.9" customHeight="1" x14ac:dyDescent="0.25">
      <c r="A15" s="40">
        <v>2219</v>
      </c>
      <c r="B15" s="41">
        <v>6121</v>
      </c>
      <c r="C15" s="51"/>
      <c r="D15" s="265" t="s">
        <v>169</v>
      </c>
      <c r="E15" s="35" t="s">
        <v>160</v>
      </c>
      <c r="F15" s="36" t="s">
        <v>163</v>
      </c>
      <c r="G15" s="36">
        <v>2019</v>
      </c>
      <c r="H15" s="37">
        <v>2019</v>
      </c>
      <c r="I15" s="86">
        <f t="shared" si="2"/>
        <v>156000</v>
      </c>
      <c r="J15" s="87">
        <v>0</v>
      </c>
      <c r="K15" s="112">
        <v>0</v>
      </c>
      <c r="L15" s="375">
        <f t="shared" si="3"/>
        <v>3000</v>
      </c>
      <c r="M15" s="392">
        <v>0</v>
      </c>
      <c r="N15" s="384">
        <v>1500</v>
      </c>
      <c r="O15" s="89">
        <v>0</v>
      </c>
      <c r="P15" s="112">
        <v>1500</v>
      </c>
      <c r="Q15" s="269">
        <v>1500</v>
      </c>
      <c r="R15" s="89">
        <v>0</v>
      </c>
      <c r="S15" s="112">
        <v>1500</v>
      </c>
      <c r="T15" s="269">
        <v>150000</v>
      </c>
      <c r="U15" s="89">
        <v>0</v>
      </c>
      <c r="V15" s="112">
        <v>0</v>
      </c>
      <c r="W15" s="269">
        <v>0</v>
      </c>
      <c r="X15" s="89">
        <v>0</v>
      </c>
      <c r="Y15" s="112">
        <v>0</v>
      </c>
      <c r="Z15" s="88">
        <v>0</v>
      </c>
      <c r="AA15" s="278"/>
      <c r="AB15" s="278"/>
      <c r="AC15" s="278"/>
      <c r="AD15" s="278"/>
      <c r="AE15" s="278"/>
      <c r="AF15" s="278"/>
      <c r="AG15" s="278"/>
      <c r="AH15" s="278"/>
      <c r="AI15" s="278"/>
      <c r="AJ15" s="278"/>
      <c r="AK15" s="278"/>
      <c r="AL15" s="278"/>
      <c r="AM15" s="278"/>
      <c r="AN15" s="278"/>
      <c r="AO15" s="278"/>
      <c r="AP15" s="278"/>
    </row>
    <row r="16" spans="1:42" s="280" customFormat="1" ht="25.9" customHeight="1" x14ac:dyDescent="0.25">
      <c r="A16" s="40">
        <v>2219</v>
      </c>
      <c r="B16" s="41">
        <v>6121</v>
      </c>
      <c r="C16" s="51"/>
      <c r="D16" s="265" t="s">
        <v>170</v>
      </c>
      <c r="E16" s="35" t="s">
        <v>160</v>
      </c>
      <c r="F16" s="36" t="s">
        <v>160</v>
      </c>
      <c r="G16" s="36">
        <v>2017</v>
      </c>
      <c r="H16" s="37">
        <v>2017</v>
      </c>
      <c r="I16" s="86">
        <f t="shared" si="2"/>
        <v>4000</v>
      </c>
      <c r="J16" s="87">
        <v>0</v>
      </c>
      <c r="K16" s="112">
        <v>0</v>
      </c>
      <c r="L16" s="375">
        <f t="shared" si="3"/>
        <v>4000</v>
      </c>
      <c r="M16" s="392">
        <v>0</v>
      </c>
      <c r="N16" s="384">
        <v>2000</v>
      </c>
      <c r="O16" s="89">
        <v>0</v>
      </c>
      <c r="P16" s="112">
        <v>2000</v>
      </c>
      <c r="Q16" s="269">
        <v>0</v>
      </c>
      <c r="R16" s="89">
        <v>0</v>
      </c>
      <c r="S16" s="112">
        <v>0</v>
      </c>
      <c r="T16" s="269">
        <v>0</v>
      </c>
      <c r="U16" s="89">
        <v>0</v>
      </c>
      <c r="V16" s="112">
        <v>0</v>
      </c>
      <c r="W16" s="269">
        <v>0</v>
      </c>
      <c r="X16" s="89">
        <v>0</v>
      </c>
      <c r="Y16" s="112">
        <v>0</v>
      </c>
      <c r="Z16" s="88">
        <v>0</v>
      </c>
      <c r="AA16" s="278"/>
      <c r="AB16" s="278"/>
      <c r="AC16" s="278"/>
      <c r="AD16" s="278"/>
      <c r="AE16" s="278"/>
      <c r="AF16" s="278"/>
      <c r="AG16" s="278"/>
      <c r="AH16" s="278"/>
      <c r="AI16" s="278"/>
      <c r="AJ16" s="278"/>
      <c r="AK16" s="278"/>
      <c r="AL16" s="278"/>
      <c r="AM16" s="278"/>
      <c r="AN16" s="278"/>
      <c r="AO16" s="278"/>
      <c r="AP16" s="278"/>
    </row>
    <row r="17" spans="1:42" s="280" customFormat="1" ht="25.9" customHeight="1" x14ac:dyDescent="0.25">
      <c r="A17" s="40">
        <v>2221</v>
      </c>
      <c r="B17" s="41">
        <v>6121</v>
      </c>
      <c r="C17" s="51"/>
      <c r="D17" s="265" t="s">
        <v>171</v>
      </c>
      <c r="E17" s="35" t="s">
        <v>160</v>
      </c>
      <c r="F17" s="36" t="s">
        <v>163</v>
      </c>
      <c r="G17" s="36">
        <v>2018</v>
      </c>
      <c r="H17" s="37">
        <v>2019</v>
      </c>
      <c r="I17" s="86">
        <f t="shared" si="2"/>
        <v>205000</v>
      </c>
      <c r="J17" s="87">
        <v>0</v>
      </c>
      <c r="K17" s="112">
        <v>0</v>
      </c>
      <c r="L17" s="375">
        <f t="shared" si="3"/>
        <v>5000</v>
      </c>
      <c r="M17" s="392">
        <v>0</v>
      </c>
      <c r="N17" s="384">
        <v>5000</v>
      </c>
      <c r="O17" s="89">
        <v>0</v>
      </c>
      <c r="P17" s="112">
        <v>0</v>
      </c>
      <c r="Q17" s="269">
        <v>100000</v>
      </c>
      <c r="R17" s="89">
        <v>0</v>
      </c>
      <c r="S17" s="112">
        <v>0</v>
      </c>
      <c r="T17" s="269">
        <v>100000</v>
      </c>
      <c r="U17" s="89">
        <v>0</v>
      </c>
      <c r="V17" s="112">
        <v>0</v>
      </c>
      <c r="W17" s="269">
        <v>0</v>
      </c>
      <c r="X17" s="89">
        <v>0</v>
      </c>
      <c r="Y17" s="112">
        <v>0</v>
      </c>
      <c r="Z17" s="88">
        <v>0</v>
      </c>
      <c r="AA17" s="278"/>
      <c r="AB17" s="278"/>
      <c r="AC17" s="278"/>
      <c r="AD17" s="278"/>
      <c r="AE17" s="278"/>
      <c r="AF17" s="278"/>
      <c r="AG17" s="278"/>
      <c r="AH17" s="278"/>
      <c r="AI17" s="278"/>
      <c r="AJ17" s="278"/>
      <c r="AK17" s="278"/>
      <c r="AL17" s="278"/>
      <c r="AM17" s="278"/>
      <c r="AN17" s="278"/>
      <c r="AO17" s="278"/>
      <c r="AP17" s="278"/>
    </row>
    <row r="18" spans="1:42" s="280" customFormat="1" ht="25.9" customHeight="1" x14ac:dyDescent="0.25">
      <c r="A18" s="40">
        <v>2221</v>
      </c>
      <c r="B18" s="41">
        <v>6121</v>
      </c>
      <c r="C18" s="51"/>
      <c r="D18" s="265" t="s">
        <v>172</v>
      </c>
      <c r="E18" s="35" t="s">
        <v>160</v>
      </c>
      <c r="F18" s="36" t="s">
        <v>163</v>
      </c>
      <c r="G18" s="36">
        <v>2018</v>
      </c>
      <c r="H18" s="37">
        <v>2020</v>
      </c>
      <c r="I18" s="86">
        <f t="shared" si="2"/>
        <v>810000</v>
      </c>
      <c r="J18" s="87">
        <v>0</v>
      </c>
      <c r="K18" s="112">
        <v>0</v>
      </c>
      <c r="L18" s="375">
        <f t="shared" si="3"/>
        <v>0</v>
      </c>
      <c r="M18" s="392">
        <v>0</v>
      </c>
      <c r="N18" s="384">
        <v>0</v>
      </c>
      <c r="O18" s="89">
        <v>0</v>
      </c>
      <c r="P18" s="112">
        <v>0</v>
      </c>
      <c r="Q18" s="269">
        <v>10000</v>
      </c>
      <c r="R18" s="89">
        <v>0</v>
      </c>
      <c r="S18" s="112">
        <v>0</v>
      </c>
      <c r="T18" s="269">
        <v>400000</v>
      </c>
      <c r="U18" s="89">
        <v>0</v>
      </c>
      <c r="V18" s="112">
        <v>0</v>
      </c>
      <c r="W18" s="269">
        <v>400000</v>
      </c>
      <c r="X18" s="89">
        <v>0</v>
      </c>
      <c r="Y18" s="112">
        <v>0</v>
      </c>
      <c r="Z18" s="88">
        <v>0</v>
      </c>
      <c r="AA18" s="278"/>
      <c r="AB18" s="278"/>
      <c r="AC18" s="278"/>
      <c r="AD18" s="278"/>
      <c r="AE18" s="278"/>
      <c r="AF18" s="278"/>
      <c r="AG18" s="278"/>
      <c r="AH18" s="278"/>
      <c r="AI18" s="278"/>
      <c r="AJ18" s="278"/>
      <c r="AK18" s="278"/>
      <c r="AL18" s="278"/>
      <c r="AM18" s="278"/>
      <c r="AN18" s="278"/>
      <c r="AO18" s="278"/>
      <c r="AP18" s="278"/>
    </row>
    <row r="19" spans="1:42" s="280" customFormat="1" ht="25.9" customHeight="1" x14ac:dyDescent="0.25">
      <c r="A19" s="40">
        <v>3111</v>
      </c>
      <c r="B19" s="41">
        <v>6121</v>
      </c>
      <c r="C19" s="51"/>
      <c r="D19" s="265" t="s">
        <v>173</v>
      </c>
      <c r="E19" s="35" t="s">
        <v>160</v>
      </c>
      <c r="F19" s="36" t="s">
        <v>160</v>
      </c>
      <c r="G19" s="36">
        <v>2017</v>
      </c>
      <c r="H19" s="37">
        <v>2017</v>
      </c>
      <c r="I19" s="86">
        <f t="shared" si="2"/>
        <v>1120</v>
      </c>
      <c r="J19" s="87">
        <v>0</v>
      </c>
      <c r="K19" s="112">
        <v>0</v>
      </c>
      <c r="L19" s="375">
        <f t="shared" si="3"/>
        <v>1120</v>
      </c>
      <c r="M19" s="392">
        <v>0</v>
      </c>
      <c r="N19" s="384">
        <v>560</v>
      </c>
      <c r="O19" s="89">
        <v>0</v>
      </c>
      <c r="P19" s="112">
        <v>560</v>
      </c>
      <c r="Q19" s="269">
        <v>0</v>
      </c>
      <c r="R19" s="89">
        <v>0</v>
      </c>
      <c r="S19" s="112">
        <v>0</v>
      </c>
      <c r="T19" s="269">
        <v>0</v>
      </c>
      <c r="U19" s="89">
        <v>0</v>
      </c>
      <c r="V19" s="112">
        <v>0</v>
      </c>
      <c r="W19" s="269">
        <v>0</v>
      </c>
      <c r="X19" s="89">
        <v>0</v>
      </c>
      <c r="Y19" s="112">
        <v>0</v>
      </c>
      <c r="Z19" s="88">
        <v>0</v>
      </c>
      <c r="AA19" s="278"/>
      <c r="AB19" s="278"/>
      <c r="AC19" s="278"/>
      <c r="AD19" s="278"/>
      <c r="AE19" s="278"/>
      <c r="AF19" s="278"/>
      <c r="AG19" s="278"/>
      <c r="AH19" s="278"/>
      <c r="AI19" s="278"/>
      <c r="AJ19" s="278"/>
      <c r="AK19" s="278"/>
      <c r="AL19" s="278"/>
      <c r="AM19" s="278"/>
      <c r="AN19" s="278"/>
      <c r="AO19" s="278"/>
      <c r="AP19" s="278"/>
    </row>
    <row r="20" spans="1:42" s="280" customFormat="1" ht="38.450000000000003" customHeight="1" x14ac:dyDescent="0.25">
      <c r="A20" s="40">
        <v>3111</v>
      </c>
      <c r="B20" s="41">
        <v>6121</v>
      </c>
      <c r="C20" s="51"/>
      <c r="D20" s="265" t="s">
        <v>174</v>
      </c>
      <c r="E20" s="35" t="s">
        <v>160</v>
      </c>
      <c r="F20" s="36" t="s">
        <v>160</v>
      </c>
      <c r="G20" s="36">
        <v>2018</v>
      </c>
      <c r="H20" s="37">
        <v>2018</v>
      </c>
      <c r="I20" s="86">
        <f t="shared" si="2"/>
        <v>3600</v>
      </c>
      <c r="J20" s="87">
        <v>0</v>
      </c>
      <c r="K20" s="112">
        <v>0</v>
      </c>
      <c r="L20" s="375">
        <f t="shared" si="3"/>
        <v>0</v>
      </c>
      <c r="M20" s="392">
        <v>0</v>
      </c>
      <c r="N20" s="384">
        <v>0</v>
      </c>
      <c r="O20" s="89">
        <v>0</v>
      </c>
      <c r="P20" s="112">
        <v>0</v>
      </c>
      <c r="Q20" s="269">
        <v>1800</v>
      </c>
      <c r="R20" s="89">
        <v>0</v>
      </c>
      <c r="S20" s="112">
        <v>1800</v>
      </c>
      <c r="T20" s="269">
        <v>0</v>
      </c>
      <c r="U20" s="89">
        <v>0</v>
      </c>
      <c r="V20" s="112">
        <v>0</v>
      </c>
      <c r="W20" s="269">
        <v>0</v>
      </c>
      <c r="X20" s="89">
        <v>0</v>
      </c>
      <c r="Y20" s="112">
        <v>0</v>
      </c>
      <c r="Z20" s="88">
        <v>0</v>
      </c>
      <c r="AA20" s="278"/>
      <c r="AB20" s="278"/>
      <c r="AC20" s="278"/>
      <c r="AD20" s="278"/>
      <c r="AE20" s="278"/>
      <c r="AF20" s="278"/>
      <c r="AG20" s="278"/>
      <c r="AH20" s="278"/>
      <c r="AI20" s="278"/>
      <c r="AJ20" s="278"/>
      <c r="AK20" s="278"/>
      <c r="AL20" s="278"/>
      <c r="AM20" s="278"/>
      <c r="AN20" s="278"/>
      <c r="AO20" s="278"/>
      <c r="AP20" s="278"/>
    </row>
    <row r="21" spans="1:42" s="279" customFormat="1" ht="25.9" customHeight="1" x14ac:dyDescent="0.25">
      <c r="A21" s="40">
        <v>3111</v>
      </c>
      <c r="B21" s="41">
        <v>6121</v>
      </c>
      <c r="C21" s="51"/>
      <c r="D21" s="265" t="s">
        <v>175</v>
      </c>
      <c r="E21" s="35" t="s">
        <v>160</v>
      </c>
      <c r="F21" s="36" t="s">
        <v>160</v>
      </c>
      <c r="G21" s="36">
        <v>2017</v>
      </c>
      <c r="H21" s="37">
        <v>2017</v>
      </c>
      <c r="I21" s="86">
        <f t="shared" si="2"/>
        <v>1700</v>
      </c>
      <c r="J21" s="87">
        <v>0</v>
      </c>
      <c r="K21" s="112">
        <v>0</v>
      </c>
      <c r="L21" s="375">
        <f t="shared" si="3"/>
        <v>1700</v>
      </c>
      <c r="M21" s="392">
        <v>0</v>
      </c>
      <c r="N21" s="384">
        <v>850</v>
      </c>
      <c r="O21" s="89">
        <v>0</v>
      </c>
      <c r="P21" s="112">
        <v>850</v>
      </c>
      <c r="Q21" s="269">
        <v>0</v>
      </c>
      <c r="R21" s="89">
        <v>0</v>
      </c>
      <c r="S21" s="112">
        <v>0</v>
      </c>
      <c r="T21" s="269">
        <v>0</v>
      </c>
      <c r="U21" s="89">
        <v>0</v>
      </c>
      <c r="V21" s="112">
        <v>0</v>
      </c>
      <c r="W21" s="269">
        <v>0</v>
      </c>
      <c r="X21" s="89">
        <v>0</v>
      </c>
      <c r="Y21" s="112">
        <v>0</v>
      </c>
      <c r="Z21" s="88">
        <v>0</v>
      </c>
      <c r="AA21" s="278"/>
      <c r="AB21" s="278"/>
      <c r="AC21" s="278"/>
      <c r="AD21" s="278"/>
      <c r="AE21" s="278"/>
      <c r="AF21" s="278"/>
      <c r="AG21" s="278"/>
      <c r="AH21" s="278"/>
      <c r="AI21" s="278"/>
      <c r="AJ21" s="278"/>
      <c r="AK21" s="278"/>
      <c r="AL21" s="278"/>
      <c r="AM21" s="278"/>
      <c r="AN21" s="278"/>
      <c r="AO21" s="278"/>
      <c r="AP21" s="278"/>
    </row>
    <row r="22" spans="1:42" s="280" customFormat="1" ht="25.9" customHeight="1" x14ac:dyDescent="0.25">
      <c r="A22" s="40">
        <v>3111</v>
      </c>
      <c r="B22" s="41">
        <v>6121</v>
      </c>
      <c r="C22" s="51"/>
      <c r="D22" s="265" t="s">
        <v>176</v>
      </c>
      <c r="E22" s="35" t="s">
        <v>160</v>
      </c>
      <c r="F22" s="36" t="s">
        <v>160</v>
      </c>
      <c r="G22" s="36">
        <v>2017</v>
      </c>
      <c r="H22" s="37">
        <v>2017</v>
      </c>
      <c r="I22" s="86">
        <f t="shared" si="2"/>
        <v>3400</v>
      </c>
      <c r="J22" s="87">
        <v>0</v>
      </c>
      <c r="K22" s="112">
        <v>0</v>
      </c>
      <c r="L22" s="375">
        <f t="shared" si="3"/>
        <v>3400</v>
      </c>
      <c r="M22" s="392">
        <v>0</v>
      </c>
      <c r="N22" s="384">
        <v>1700</v>
      </c>
      <c r="O22" s="89">
        <v>0</v>
      </c>
      <c r="P22" s="112">
        <v>1700</v>
      </c>
      <c r="Q22" s="269">
        <v>0</v>
      </c>
      <c r="R22" s="89">
        <v>0</v>
      </c>
      <c r="S22" s="112">
        <v>0</v>
      </c>
      <c r="T22" s="269">
        <v>0</v>
      </c>
      <c r="U22" s="89">
        <v>0</v>
      </c>
      <c r="V22" s="112">
        <v>0</v>
      </c>
      <c r="W22" s="269">
        <v>0</v>
      </c>
      <c r="X22" s="89">
        <v>0</v>
      </c>
      <c r="Y22" s="112">
        <v>0</v>
      </c>
      <c r="Z22" s="88">
        <v>0</v>
      </c>
      <c r="AA22" s="278"/>
      <c r="AB22" s="278"/>
      <c r="AC22" s="278"/>
      <c r="AD22" s="278"/>
      <c r="AE22" s="278"/>
      <c r="AF22" s="278"/>
      <c r="AG22" s="278"/>
      <c r="AH22" s="278"/>
      <c r="AI22" s="278"/>
      <c r="AJ22" s="278"/>
      <c r="AK22" s="278"/>
      <c r="AL22" s="278"/>
      <c r="AM22" s="278"/>
      <c r="AN22" s="278"/>
      <c r="AO22" s="278"/>
      <c r="AP22" s="278"/>
    </row>
    <row r="23" spans="1:42" s="280" customFormat="1" ht="25.9" customHeight="1" x14ac:dyDescent="0.25">
      <c r="A23" s="40">
        <v>3113</v>
      </c>
      <c r="B23" s="41">
        <v>6121</v>
      </c>
      <c r="C23" s="51"/>
      <c r="D23" s="265" t="s">
        <v>177</v>
      </c>
      <c r="E23" s="35" t="s">
        <v>160</v>
      </c>
      <c r="F23" s="36" t="s">
        <v>160</v>
      </c>
      <c r="G23" s="36">
        <v>2018</v>
      </c>
      <c r="H23" s="37">
        <v>2018</v>
      </c>
      <c r="I23" s="86">
        <f t="shared" si="2"/>
        <v>1800</v>
      </c>
      <c r="J23" s="87">
        <v>0</v>
      </c>
      <c r="K23" s="112">
        <v>0</v>
      </c>
      <c r="L23" s="375">
        <f t="shared" si="3"/>
        <v>0</v>
      </c>
      <c r="M23" s="392">
        <v>0</v>
      </c>
      <c r="N23" s="384">
        <v>0</v>
      </c>
      <c r="O23" s="89">
        <v>0</v>
      </c>
      <c r="P23" s="112">
        <v>0</v>
      </c>
      <c r="Q23" s="269">
        <v>900</v>
      </c>
      <c r="R23" s="89">
        <v>0</v>
      </c>
      <c r="S23" s="112">
        <v>900</v>
      </c>
      <c r="T23" s="269">
        <v>0</v>
      </c>
      <c r="U23" s="89">
        <v>0</v>
      </c>
      <c r="V23" s="112">
        <v>0</v>
      </c>
      <c r="W23" s="269">
        <v>0</v>
      </c>
      <c r="X23" s="89">
        <v>0</v>
      </c>
      <c r="Y23" s="112">
        <v>0</v>
      </c>
      <c r="Z23" s="88">
        <v>0</v>
      </c>
      <c r="AA23" s="278"/>
      <c r="AB23" s="278"/>
      <c r="AC23" s="278"/>
      <c r="AD23" s="278"/>
      <c r="AE23" s="278"/>
      <c r="AF23" s="278"/>
      <c r="AG23" s="278"/>
      <c r="AH23" s="278"/>
      <c r="AI23" s="278"/>
      <c r="AJ23" s="278"/>
      <c r="AK23" s="278"/>
      <c r="AL23" s="278"/>
      <c r="AM23" s="278"/>
      <c r="AN23" s="278"/>
      <c r="AO23" s="278"/>
      <c r="AP23" s="278"/>
    </row>
    <row r="24" spans="1:42" s="280" customFormat="1" ht="25.9" customHeight="1" x14ac:dyDescent="0.25">
      <c r="A24" s="40">
        <v>3113</v>
      </c>
      <c r="B24" s="41">
        <v>6121</v>
      </c>
      <c r="C24" s="51"/>
      <c r="D24" s="265" t="s">
        <v>178</v>
      </c>
      <c r="E24" s="35" t="s">
        <v>160</v>
      </c>
      <c r="F24" s="36" t="s">
        <v>160</v>
      </c>
      <c r="G24" s="36">
        <v>2018</v>
      </c>
      <c r="H24" s="37">
        <v>2019</v>
      </c>
      <c r="I24" s="86">
        <f t="shared" si="2"/>
        <v>15000</v>
      </c>
      <c r="J24" s="87">
        <v>0</v>
      </c>
      <c r="K24" s="112">
        <v>0</v>
      </c>
      <c r="L24" s="375">
        <f t="shared" si="3"/>
        <v>0</v>
      </c>
      <c r="M24" s="392">
        <v>0</v>
      </c>
      <c r="N24" s="384">
        <v>0</v>
      </c>
      <c r="O24" s="89">
        <v>0</v>
      </c>
      <c r="P24" s="112">
        <v>0</v>
      </c>
      <c r="Q24" s="269">
        <v>2500</v>
      </c>
      <c r="R24" s="89">
        <v>0</v>
      </c>
      <c r="S24" s="112">
        <v>2500</v>
      </c>
      <c r="T24" s="269">
        <v>5000</v>
      </c>
      <c r="U24" s="89">
        <v>0</v>
      </c>
      <c r="V24" s="112">
        <v>5000</v>
      </c>
      <c r="W24" s="269">
        <v>0</v>
      </c>
      <c r="X24" s="89">
        <v>0</v>
      </c>
      <c r="Y24" s="112">
        <v>0</v>
      </c>
      <c r="Z24" s="88">
        <v>0</v>
      </c>
      <c r="AA24" s="278"/>
      <c r="AB24" s="278"/>
      <c r="AC24" s="278"/>
      <c r="AD24" s="278"/>
      <c r="AE24" s="278"/>
      <c r="AF24" s="278"/>
      <c r="AG24" s="278"/>
      <c r="AH24" s="278"/>
      <c r="AI24" s="278"/>
      <c r="AJ24" s="278"/>
      <c r="AK24" s="278"/>
      <c r="AL24" s="278"/>
      <c r="AM24" s="278"/>
      <c r="AN24" s="278"/>
      <c r="AO24" s="278"/>
      <c r="AP24" s="278"/>
    </row>
    <row r="25" spans="1:42" s="280" customFormat="1" ht="25.9" customHeight="1" x14ac:dyDescent="0.25">
      <c r="A25" s="40">
        <v>3412</v>
      </c>
      <c r="B25" s="41">
        <v>6121</v>
      </c>
      <c r="C25" s="51"/>
      <c r="D25" s="265" t="s">
        <v>179</v>
      </c>
      <c r="E25" s="35" t="s">
        <v>160</v>
      </c>
      <c r="F25" s="36" t="s">
        <v>160</v>
      </c>
      <c r="G25" s="36">
        <v>2019</v>
      </c>
      <c r="H25" s="37">
        <v>2019</v>
      </c>
      <c r="I25" s="86">
        <f t="shared" ref="I25:I33" si="4">J25+K25+L25+SUM(Q25:Z25)</f>
        <v>18500</v>
      </c>
      <c r="J25" s="87">
        <v>0</v>
      </c>
      <c r="K25" s="112">
        <v>0</v>
      </c>
      <c r="L25" s="375">
        <f t="shared" ref="L25:L33" si="5">M25+N25+O25+P25</f>
        <v>0</v>
      </c>
      <c r="M25" s="392">
        <v>0</v>
      </c>
      <c r="N25" s="384">
        <v>0</v>
      </c>
      <c r="O25" s="89">
        <v>0</v>
      </c>
      <c r="P25" s="112">
        <v>0</v>
      </c>
      <c r="Q25" s="269">
        <v>0</v>
      </c>
      <c r="R25" s="89">
        <v>0</v>
      </c>
      <c r="S25" s="112">
        <v>0</v>
      </c>
      <c r="T25" s="269">
        <v>9250</v>
      </c>
      <c r="U25" s="89">
        <v>0</v>
      </c>
      <c r="V25" s="112">
        <v>9250</v>
      </c>
      <c r="W25" s="269">
        <v>0</v>
      </c>
      <c r="X25" s="89">
        <v>0</v>
      </c>
      <c r="Y25" s="112">
        <v>0</v>
      </c>
      <c r="Z25" s="88">
        <v>0</v>
      </c>
      <c r="AA25" s="278"/>
      <c r="AB25" s="278"/>
      <c r="AC25" s="278"/>
      <c r="AD25" s="278"/>
      <c r="AE25" s="278"/>
      <c r="AF25" s="278"/>
      <c r="AG25" s="278"/>
      <c r="AH25" s="278"/>
      <c r="AI25" s="278"/>
      <c r="AJ25" s="278"/>
      <c r="AK25" s="278"/>
      <c r="AL25" s="278"/>
      <c r="AM25" s="278"/>
      <c r="AN25" s="278"/>
      <c r="AO25" s="278"/>
      <c r="AP25" s="278"/>
    </row>
    <row r="26" spans="1:42" s="279" customFormat="1" ht="25.9" customHeight="1" x14ac:dyDescent="0.25">
      <c r="A26" s="40">
        <v>3412</v>
      </c>
      <c r="B26" s="41">
        <v>6121</v>
      </c>
      <c r="C26" s="51"/>
      <c r="D26" s="265" t="s">
        <v>180</v>
      </c>
      <c r="E26" s="35" t="s">
        <v>160</v>
      </c>
      <c r="F26" s="36" t="s">
        <v>160</v>
      </c>
      <c r="G26" s="36">
        <v>2017</v>
      </c>
      <c r="H26" s="37">
        <v>2017</v>
      </c>
      <c r="I26" s="86">
        <f t="shared" si="4"/>
        <v>3500</v>
      </c>
      <c r="J26" s="87">
        <v>0</v>
      </c>
      <c r="K26" s="112">
        <v>0</v>
      </c>
      <c r="L26" s="375">
        <f t="shared" si="5"/>
        <v>3500</v>
      </c>
      <c r="M26" s="392">
        <v>0</v>
      </c>
      <c r="N26" s="384">
        <v>1750</v>
      </c>
      <c r="O26" s="89">
        <v>0</v>
      </c>
      <c r="P26" s="112">
        <v>1750</v>
      </c>
      <c r="Q26" s="269">
        <v>0</v>
      </c>
      <c r="R26" s="89">
        <v>0</v>
      </c>
      <c r="S26" s="112">
        <v>0</v>
      </c>
      <c r="T26" s="269">
        <v>0</v>
      </c>
      <c r="U26" s="89">
        <v>0</v>
      </c>
      <c r="V26" s="112">
        <v>0</v>
      </c>
      <c r="W26" s="269">
        <v>0</v>
      </c>
      <c r="X26" s="89">
        <v>0</v>
      </c>
      <c r="Y26" s="112">
        <v>0</v>
      </c>
      <c r="Z26" s="88">
        <v>0</v>
      </c>
      <c r="AA26" s="278"/>
      <c r="AB26" s="278"/>
      <c r="AC26" s="278"/>
      <c r="AD26" s="278"/>
      <c r="AE26" s="278"/>
      <c r="AF26" s="278"/>
      <c r="AG26" s="278"/>
      <c r="AH26" s="278"/>
      <c r="AI26" s="278"/>
      <c r="AJ26" s="278"/>
      <c r="AK26" s="278"/>
      <c r="AL26" s="278"/>
      <c r="AM26" s="278"/>
      <c r="AN26" s="278"/>
      <c r="AO26" s="278"/>
      <c r="AP26" s="278"/>
    </row>
    <row r="27" spans="1:42" s="279" customFormat="1" ht="25.9" customHeight="1" x14ac:dyDescent="0.25">
      <c r="A27" s="40">
        <v>3429</v>
      </c>
      <c r="B27" s="41">
        <v>6121</v>
      </c>
      <c r="C27" s="51"/>
      <c r="D27" s="167" t="s">
        <v>181</v>
      </c>
      <c r="E27" s="35" t="s">
        <v>160</v>
      </c>
      <c r="F27" s="36" t="s">
        <v>160</v>
      </c>
      <c r="G27" s="36">
        <v>2017</v>
      </c>
      <c r="H27" s="37">
        <v>2017</v>
      </c>
      <c r="I27" s="86">
        <f t="shared" si="4"/>
        <v>40000</v>
      </c>
      <c r="J27" s="87">
        <v>0</v>
      </c>
      <c r="K27" s="112">
        <v>0</v>
      </c>
      <c r="L27" s="375">
        <f t="shared" si="5"/>
        <v>40000</v>
      </c>
      <c r="M27" s="392">
        <v>0</v>
      </c>
      <c r="N27" s="384">
        <v>11000</v>
      </c>
      <c r="O27" s="89">
        <v>18000</v>
      </c>
      <c r="P27" s="112">
        <v>11000</v>
      </c>
      <c r="Q27" s="269">
        <v>0</v>
      </c>
      <c r="R27" s="89">
        <v>0</v>
      </c>
      <c r="S27" s="112">
        <v>0</v>
      </c>
      <c r="T27" s="269">
        <v>0</v>
      </c>
      <c r="U27" s="89">
        <v>0</v>
      </c>
      <c r="V27" s="112">
        <v>0</v>
      </c>
      <c r="W27" s="269">
        <v>0</v>
      </c>
      <c r="X27" s="89">
        <v>0</v>
      </c>
      <c r="Y27" s="112">
        <v>0</v>
      </c>
      <c r="Z27" s="88">
        <v>0</v>
      </c>
      <c r="AA27" s="278"/>
      <c r="AB27" s="278"/>
      <c r="AC27" s="278"/>
      <c r="AD27" s="278"/>
      <c r="AE27" s="278"/>
      <c r="AF27" s="278"/>
      <c r="AG27" s="278"/>
      <c r="AH27" s="278"/>
      <c r="AI27" s="278"/>
      <c r="AJ27" s="278"/>
      <c r="AK27" s="278"/>
      <c r="AL27" s="278"/>
      <c r="AM27" s="278"/>
      <c r="AN27" s="278"/>
      <c r="AO27" s="278"/>
      <c r="AP27" s="278"/>
    </row>
    <row r="28" spans="1:42" s="280" customFormat="1" ht="35.450000000000003" customHeight="1" x14ac:dyDescent="0.25">
      <c r="A28" s="40">
        <v>3612</v>
      </c>
      <c r="B28" s="41">
        <v>6121</v>
      </c>
      <c r="C28" s="51"/>
      <c r="D28" s="265" t="s">
        <v>182</v>
      </c>
      <c r="E28" s="35" t="s">
        <v>160</v>
      </c>
      <c r="F28" s="36" t="s">
        <v>160</v>
      </c>
      <c r="G28" s="36">
        <v>2017</v>
      </c>
      <c r="H28" s="37">
        <v>2017</v>
      </c>
      <c r="I28" s="86">
        <f t="shared" si="4"/>
        <v>2400</v>
      </c>
      <c r="J28" s="87">
        <v>0</v>
      </c>
      <c r="K28" s="112">
        <v>0</v>
      </c>
      <c r="L28" s="375">
        <f t="shared" si="5"/>
        <v>2400</v>
      </c>
      <c r="M28" s="392">
        <v>0</v>
      </c>
      <c r="N28" s="384">
        <v>1200</v>
      </c>
      <c r="O28" s="89">
        <v>0</v>
      </c>
      <c r="P28" s="112">
        <v>1200</v>
      </c>
      <c r="Q28" s="269">
        <v>0</v>
      </c>
      <c r="R28" s="89">
        <v>0</v>
      </c>
      <c r="S28" s="112">
        <v>0</v>
      </c>
      <c r="T28" s="269">
        <v>0</v>
      </c>
      <c r="U28" s="89">
        <v>0</v>
      </c>
      <c r="V28" s="112">
        <v>0</v>
      </c>
      <c r="W28" s="269">
        <v>0</v>
      </c>
      <c r="X28" s="89">
        <v>0</v>
      </c>
      <c r="Y28" s="112">
        <v>0</v>
      </c>
      <c r="Z28" s="88">
        <v>0</v>
      </c>
      <c r="AA28" s="278"/>
      <c r="AB28" s="278"/>
      <c r="AC28" s="278"/>
      <c r="AD28" s="278"/>
      <c r="AE28" s="278"/>
      <c r="AF28" s="278"/>
      <c r="AG28" s="278"/>
      <c r="AH28" s="278"/>
      <c r="AI28" s="278"/>
      <c r="AJ28" s="278"/>
      <c r="AK28" s="278"/>
      <c r="AL28" s="278"/>
      <c r="AM28" s="278"/>
      <c r="AN28" s="278"/>
      <c r="AO28" s="278"/>
      <c r="AP28" s="278"/>
    </row>
    <row r="29" spans="1:42" s="280" customFormat="1" ht="35.450000000000003" customHeight="1" x14ac:dyDescent="0.25">
      <c r="A29" s="40">
        <v>3612</v>
      </c>
      <c r="B29" s="41">
        <v>6121</v>
      </c>
      <c r="C29" s="51"/>
      <c r="D29" s="265" t="s">
        <v>183</v>
      </c>
      <c r="E29" s="35" t="s">
        <v>160</v>
      </c>
      <c r="F29" s="36" t="s">
        <v>160</v>
      </c>
      <c r="G29" s="36">
        <v>2017</v>
      </c>
      <c r="H29" s="37">
        <v>2017</v>
      </c>
      <c r="I29" s="86">
        <f t="shared" si="4"/>
        <v>13000</v>
      </c>
      <c r="J29" s="87">
        <v>0</v>
      </c>
      <c r="K29" s="112">
        <v>0</v>
      </c>
      <c r="L29" s="375">
        <f t="shared" si="5"/>
        <v>13000</v>
      </c>
      <c r="M29" s="392">
        <v>0</v>
      </c>
      <c r="N29" s="384">
        <v>6500</v>
      </c>
      <c r="O29" s="89">
        <v>0</v>
      </c>
      <c r="P29" s="112">
        <v>6500</v>
      </c>
      <c r="Q29" s="269">
        <v>0</v>
      </c>
      <c r="R29" s="89">
        <v>0</v>
      </c>
      <c r="S29" s="112">
        <v>0</v>
      </c>
      <c r="T29" s="269">
        <v>0</v>
      </c>
      <c r="U29" s="89">
        <v>0</v>
      </c>
      <c r="V29" s="112">
        <v>0</v>
      </c>
      <c r="W29" s="269">
        <v>0</v>
      </c>
      <c r="X29" s="89">
        <v>0</v>
      </c>
      <c r="Y29" s="112">
        <v>0</v>
      </c>
      <c r="Z29" s="88">
        <v>0</v>
      </c>
      <c r="AA29" s="278"/>
      <c r="AB29" s="278"/>
      <c r="AC29" s="278"/>
      <c r="AD29" s="278"/>
      <c r="AE29" s="278"/>
      <c r="AF29" s="278"/>
      <c r="AG29" s="278"/>
      <c r="AH29" s="278"/>
      <c r="AI29" s="278"/>
      <c r="AJ29" s="278"/>
      <c r="AK29" s="278"/>
      <c r="AL29" s="278"/>
      <c r="AM29" s="278"/>
      <c r="AN29" s="278"/>
      <c r="AO29" s="278"/>
      <c r="AP29" s="278"/>
    </row>
    <row r="30" spans="1:42" s="280" customFormat="1" ht="35.450000000000003" customHeight="1" x14ac:dyDescent="0.25">
      <c r="A30" s="40">
        <v>3612</v>
      </c>
      <c r="B30" s="41">
        <v>6121</v>
      </c>
      <c r="C30" s="51"/>
      <c r="D30" s="265" t="s">
        <v>184</v>
      </c>
      <c r="E30" s="35" t="s">
        <v>160</v>
      </c>
      <c r="F30" s="36" t="s">
        <v>160</v>
      </c>
      <c r="G30" s="36">
        <v>2017</v>
      </c>
      <c r="H30" s="37">
        <v>2018</v>
      </c>
      <c r="I30" s="86">
        <f t="shared" si="4"/>
        <v>21500</v>
      </c>
      <c r="J30" s="87">
        <v>0</v>
      </c>
      <c r="K30" s="112">
        <v>0</v>
      </c>
      <c r="L30" s="375">
        <f t="shared" si="5"/>
        <v>10750</v>
      </c>
      <c r="M30" s="392">
        <v>0</v>
      </c>
      <c r="N30" s="384">
        <v>1800</v>
      </c>
      <c r="O30" s="89">
        <v>7150</v>
      </c>
      <c r="P30" s="112">
        <v>1800</v>
      </c>
      <c r="Q30" s="269">
        <v>1800</v>
      </c>
      <c r="R30" s="89">
        <v>7150</v>
      </c>
      <c r="S30" s="112">
        <v>1800</v>
      </c>
      <c r="T30" s="269">
        <v>0</v>
      </c>
      <c r="U30" s="89">
        <v>0</v>
      </c>
      <c r="V30" s="112">
        <v>0</v>
      </c>
      <c r="W30" s="269">
        <v>0</v>
      </c>
      <c r="X30" s="89">
        <v>0</v>
      </c>
      <c r="Y30" s="112">
        <v>0</v>
      </c>
      <c r="Z30" s="88">
        <v>0</v>
      </c>
      <c r="AA30" s="278"/>
      <c r="AB30" s="278"/>
      <c r="AC30" s="278"/>
      <c r="AD30" s="278"/>
      <c r="AE30" s="278"/>
      <c r="AF30" s="278"/>
      <c r="AG30" s="278"/>
      <c r="AH30" s="278"/>
      <c r="AI30" s="278"/>
      <c r="AJ30" s="278"/>
      <c r="AK30" s="278"/>
      <c r="AL30" s="278"/>
      <c r="AM30" s="278"/>
      <c r="AN30" s="278"/>
      <c r="AO30" s="278"/>
      <c r="AP30" s="278"/>
    </row>
    <row r="31" spans="1:42" s="279" customFormat="1" ht="35.450000000000003" customHeight="1" x14ac:dyDescent="0.25">
      <c r="A31" s="40">
        <v>3612</v>
      </c>
      <c r="B31" s="41">
        <v>6121</v>
      </c>
      <c r="C31" s="51"/>
      <c r="D31" s="265" t="s">
        <v>185</v>
      </c>
      <c r="E31" s="35" t="s">
        <v>160</v>
      </c>
      <c r="F31" s="36" t="s">
        <v>160</v>
      </c>
      <c r="G31" s="36">
        <v>2018</v>
      </c>
      <c r="H31" s="37">
        <v>2018</v>
      </c>
      <c r="I31" s="86">
        <f t="shared" si="4"/>
        <v>6400</v>
      </c>
      <c r="J31" s="87">
        <v>0</v>
      </c>
      <c r="K31" s="112">
        <v>0</v>
      </c>
      <c r="L31" s="375">
        <f t="shared" si="5"/>
        <v>0</v>
      </c>
      <c r="M31" s="392">
        <v>0</v>
      </c>
      <c r="N31" s="384">
        <v>0</v>
      </c>
      <c r="O31" s="89">
        <v>0</v>
      </c>
      <c r="P31" s="112">
        <v>0</v>
      </c>
      <c r="Q31" s="269">
        <v>3200</v>
      </c>
      <c r="R31" s="89">
        <v>0</v>
      </c>
      <c r="S31" s="112">
        <v>3200</v>
      </c>
      <c r="T31" s="269">
        <v>0</v>
      </c>
      <c r="U31" s="89">
        <v>0</v>
      </c>
      <c r="V31" s="112">
        <v>0</v>
      </c>
      <c r="W31" s="269">
        <v>0</v>
      </c>
      <c r="X31" s="89">
        <v>0</v>
      </c>
      <c r="Y31" s="112">
        <v>0</v>
      </c>
      <c r="Z31" s="88">
        <v>0</v>
      </c>
      <c r="AA31" s="282"/>
      <c r="AB31" s="282"/>
      <c r="AC31" s="278"/>
      <c r="AD31" s="278"/>
      <c r="AE31" s="278"/>
      <c r="AF31" s="278"/>
      <c r="AG31" s="278"/>
      <c r="AH31" s="278"/>
      <c r="AI31" s="278"/>
      <c r="AJ31" s="278"/>
      <c r="AK31" s="278"/>
      <c r="AL31" s="278"/>
      <c r="AM31" s="278"/>
      <c r="AN31" s="278"/>
      <c r="AO31" s="278"/>
      <c r="AP31" s="278"/>
    </row>
    <row r="32" spans="1:42" s="278" customFormat="1" ht="25.9" customHeight="1" x14ac:dyDescent="0.25">
      <c r="A32" s="40">
        <v>3612</v>
      </c>
      <c r="B32" s="41">
        <v>6121</v>
      </c>
      <c r="C32" s="51"/>
      <c r="D32" s="265" t="s">
        <v>197</v>
      </c>
      <c r="E32" s="35" t="s">
        <v>160</v>
      </c>
      <c r="F32" s="36" t="s">
        <v>160</v>
      </c>
      <c r="G32" s="36">
        <v>2017</v>
      </c>
      <c r="H32" s="37">
        <v>2017</v>
      </c>
      <c r="I32" s="86">
        <f t="shared" si="4"/>
        <v>20000</v>
      </c>
      <c r="J32" s="87">
        <v>0</v>
      </c>
      <c r="K32" s="112">
        <v>0</v>
      </c>
      <c r="L32" s="375">
        <f t="shared" si="5"/>
        <v>20000</v>
      </c>
      <c r="M32" s="392">
        <v>0</v>
      </c>
      <c r="N32" s="384">
        <v>10000</v>
      </c>
      <c r="O32" s="89">
        <v>0</v>
      </c>
      <c r="P32" s="112">
        <v>10000</v>
      </c>
      <c r="Q32" s="269">
        <v>0</v>
      </c>
      <c r="R32" s="89">
        <v>0</v>
      </c>
      <c r="S32" s="112">
        <v>0</v>
      </c>
      <c r="T32" s="269">
        <v>0</v>
      </c>
      <c r="U32" s="89">
        <v>0</v>
      </c>
      <c r="V32" s="112">
        <v>0</v>
      </c>
      <c r="W32" s="269">
        <v>0</v>
      </c>
      <c r="X32" s="89">
        <v>0</v>
      </c>
      <c r="Y32" s="112">
        <v>0</v>
      </c>
      <c r="Z32" s="88">
        <v>0</v>
      </c>
      <c r="AA32" s="283"/>
      <c r="AB32" s="284"/>
    </row>
    <row r="33" spans="1:42" s="287" customFormat="1" ht="25.9" customHeight="1" thickBot="1" x14ac:dyDescent="0.3">
      <c r="A33" s="40">
        <v>3639</v>
      </c>
      <c r="B33" s="41" t="s">
        <v>188</v>
      </c>
      <c r="C33" s="51"/>
      <c r="D33" s="265" t="s">
        <v>189</v>
      </c>
      <c r="E33" s="182" t="s">
        <v>160</v>
      </c>
      <c r="F33" s="174" t="s">
        <v>160</v>
      </c>
      <c r="G33" s="174">
        <v>2017</v>
      </c>
      <c r="H33" s="175">
        <v>2020</v>
      </c>
      <c r="I33" s="227">
        <f t="shared" si="4"/>
        <v>80000</v>
      </c>
      <c r="J33" s="87">
        <v>0</v>
      </c>
      <c r="K33" s="112">
        <v>0</v>
      </c>
      <c r="L33" s="375">
        <f t="shared" si="5"/>
        <v>20000</v>
      </c>
      <c r="M33" s="392">
        <v>0</v>
      </c>
      <c r="N33" s="384">
        <v>10000</v>
      </c>
      <c r="O33" s="89">
        <v>0</v>
      </c>
      <c r="P33" s="112">
        <v>10000</v>
      </c>
      <c r="Q33" s="269">
        <v>10000</v>
      </c>
      <c r="R33" s="89">
        <v>0</v>
      </c>
      <c r="S33" s="112">
        <v>10000</v>
      </c>
      <c r="T33" s="269">
        <v>10000</v>
      </c>
      <c r="U33" s="89">
        <v>0</v>
      </c>
      <c r="V33" s="112">
        <v>10000</v>
      </c>
      <c r="W33" s="269">
        <v>10000</v>
      </c>
      <c r="X33" s="89">
        <v>0</v>
      </c>
      <c r="Y33" s="112">
        <v>10000</v>
      </c>
      <c r="Z33" s="88">
        <v>0</v>
      </c>
      <c r="AA33" s="285"/>
      <c r="AB33" s="285"/>
      <c r="AC33" s="286"/>
      <c r="AD33" s="286"/>
      <c r="AE33" s="286"/>
      <c r="AF33" s="286"/>
      <c r="AG33" s="286"/>
      <c r="AH33" s="286"/>
      <c r="AI33" s="286"/>
      <c r="AJ33" s="286"/>
      <c r="AK33" s="286"/>
      <c r="AL33" s="286"/>
      <c r="AM33" s="286"/>
      <c r="AN33" s="286"/>
      <c r="AO33" s="286"/>
      <c r="AP33" s="286"/>
    </row>
    <row r="34" spans="1:42" s="30" customFormat="1" ht="30.6" customHeight="1" thickBot="1" x14ac:dyDescent="0.3">
      <c r="A34" s="42"/>
      <c r="B34" s="43"/>
      <c r="C34" s="52"/>
      <c r="D34" s="740" t="s">
        <v>1</v>
      </c>
      <c r="E34" s="724"/>
      <c r="F34" s="724"/>
      <c r="G34" s="724"/>
      <c r="H34" s="725"/>
      <c r="I34" s="226">
        <f t="shared" ref="I34:Z34" si="6">SUM(I7:I33)</f>
        <v>1590320</v>
      </c>
      <c r="J34" s="73">
        <f t="shared" si="6"/>
        <v>0</v>
      </c>
      <c r="K34" s="74">
        <f t="shared" si="6"/>
        <v>0</v>
      </c>
      <c r="L34" s="387">
        <f t="shared" si="6"/>
        <v>156070</v>
      </c>
      <c r="M34" s="388">
        <f t="shared" si="6"/>
        <v>0</v>
      </c>
      <c r="N34" s="389">
        <f t="shared" si="6"/>
        <v>69460</v>
      </c>
      <c r="O34" s="75">
        <f t="shared" si="6"/>
        <v>25150</v>
      </c>
      <c r="P34" s="74">
        <f t="shared" si="6"/>
        <v>61460</v>
      </c>
      <c r="Q34" s="195">
        <f t="shared" si="6"/>
        <v>210100</v>
      </c>
      <c r="R34" s="76">
        <f t="shared" si="6"/>
        <v>7150</v>
      </c>
      <c r="S34" s="74">
        <f t="shared" si="6"/>
        <v>36100</v>
      </c>
      <c r="T34" s="195">
        <f t="shared" si="6"/>
        <v>704850</v>
      </c>
      <c r="U34" s="75">
        <f t="shared" si="6"/>
        <v>0</v>
      </c>
      <c r="V34" s="74">
        <f t="shared" si="6"/>
        <v>24850</v>
      </c>
      <c r="W34" s="195">
        <f t="shared" si="6"/>
        <v>440600</v>
      </c>
      <c r="X34" s="75">
        <f t="shared" si="6"/>
        <v>0</v>
      </c>
      <c r="Y34" s="74">
        <f t="shared" si="6"/>
        <v>10600</v>
      </c>
      <c r="Z34" s="77">
        <f t="shared" si="6"/>
        <v>0</v>
      </c>
      <c r="AA34" s="92"/>
    </row>
    <row r="35" spans="1:42" s="30" customFormat="1" ht="7.5" customHeight="1" x14ac:dyDescent="0.25">
      <c r="A35" s="47"/>
      <c r="B35" s="47"/>
      <c r="C35" s="47"/>
      <c r="D35" s="53"/>
      <c r="E35" s="53"/>
      <c r="F35" s="53"/>
      <c r="G35" s="53"/>
      <c r="H35" s="53"/>
      <c r="I35" s="61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62"/>
      <c r="X35" s="62"/>
      <c r="Y35" s="62"/>
      <c r="Z35" s="62"/>
    </row>
    <row r="36" spans="1:42" s="30" customFormat="1" ht="7.5" customHeight="1" x14ac:dyDescent="0.25">
      <c r="A36" s="47"/>
      <c r="B36" s="47"/>
      <c r="C36" s="47"/>
      <c r="D36" s="188"/>
      <c r="E36" s="188"/>
      <c r="F36" s="188"/>
      <c r="G36" s="188"/>
      <c r="H36" s="188"/>
      <c r="I36" s="189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</row>
    <row r="37" spans="1:42" s="30" customFormat="1" ht="7.5" customHeight="1" x14ac:dyDescent="0.25">
      <c r="A37" s="47"/>
      <c r="B37" s="47"/>
      <c r="C37" s="47"/>
      <c r="D37" s="188"/>
      <c r="E37" s="188"/>
      <c r="F37" s="188"/>
      <c r="G37" s="188"/>
      <c r="H37" s="188"/>
      <c r="I37" s="189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</row>
    <row r="38" spans="1:42" s="30" customFormat="1" ht="7.5" customHeight="1" x14ac:dyDescent="0.25">
      <c r="A38" s="47"/>
      <c r="B38" s="47"/>
      <c r="C38" s="47"/>
      <c r="D38" s="188"/>
      <c r="E38" s="188"/>
      <c r="F38" s="188"/>
      <c r="G38" s="188"/>
      <c r="H38" s="188"/>
      <c r="I38" s="189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</row>
    <row r="39" spans="1:42" s="30" customFormat="1" ht="7.5" customHeight="1" x14ac:dyDescent="0.25">
      <c r="A39" s="47"/>
      <c r="B39" s="47"/>
      <c r="C39" s="47"/>
      <c r="D39" s="188"/>
      <c r="E39" s="188"/>
      <c r="F39" s="188"/>
      <c r="G39" s="188"/>
      <c r="H39" s="188"/>
      <c r="I39" s="189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</row>
    <row r="40" spans="1:42" s="30" customFormat="1" ht="7.5" customHeight="1" x14ac:dyDescent="0.25">
      <c r="A40" s="47"/>
      <c r="B40" s="47"/>
      <c r="C40" s="47"/>
      <c r="D40" s="188"/>
      <c r="E40" s="188"/>
      <c r="F40" s="188"/>
      <c r="G40" s="188"/>
      <c r="H40" s="188"/>
      <c r="I40" s="189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</row>
    <row r="41" spans="1:42" s="30" customFormat="1" ht="7.5" customHeight="1" x14ac:dyDescent="0.25">
      <c r="A41" s="47"/>
      <c r="B41" s="47"/>
      <c r="C41" s="47"/>
      <c r="D41" s="188"/>
      <c r="E41" s="188"/>
      <c r="F41" s="188"/>
      <c r="G41" s="188"/>
      <c r="H41" s="188"/>
      <c r="I41" s="189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</row>
    <row r="42" spans="1:42" s="30" customFormat="1" ht="7.5" customHeight="1" x14ac:dyDescent="0.25">
      <c r="A42" s="47"/>
      <c r="B42" s="47"/>
      <c r="C42" s="47"/>
      <c r="D42" s="188"/>
      <c r="E42" s="188"/>
      <c r="F42" s="188"/>
      <c r="G42" s="188"/>
      <c r="H42" s="188"/>
      <c r="I42" s="189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</row>
    <row r="43" spans="1:42" s="30" customFormat="1" ht="7.5" customHeight="1" x14ac:dyDescent="0.25">
      <c r="A43" s="47"/>
      <c r="B43" s="47"/>
      <c r="C43" s="47"/>
      <c r="D43" s="188"/>
      <c r="E43" s="188"/>
      <c r="F43" s="188"/>
      <c r="G43" s="188"/>
      <c r="H43" s="188"/>
      <c r="I43" s="189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</row>
    <row r="44" spans="1:42" ht="15.75" customHeight="1" x14ac:dyDescent="0.25">
      <c r="Z44" s="65" t="s">
        <v>119</v>
      </c>
    </row>
    <row r="45" spans="1:42" ht="24.75" customHeight="1" x14ac:dyDescent="0.25">
      <c r="A45" s="5"/>
      <c r="D45" s="63" t="s">
        <v>44</v>
      </c>
      <c r="E45" s="64" t="s">
        <v>48</v>
      </c>
      <c r="F45" s="65"/>
      <c r="G45" s="65"/>
      <c r="H45" s="65"/>
      <c r="I45" s="65"/>
      <c r="J45" s="65"/>
      <c r="K45" s="65"/>
      <c r="L45" s="65"/>
      <c r="M45" s="14"/>
      <c r="N45" s="14"/>
      <c r="O45" s="14"/>
      <c r="P45" s="1"/>
      <c r="Z45" s="4" t="s">
        <v>26</v>
      </c>
    </row>
    <row r="46" spans="1:42" ht="15" customHeight="1" thickBot="1" x14ac:dyDescent="0.25">
      <c r="A46" s="692" t="s">
        <v>118</v>
      </c>
      <c r="B46" s="693"/>
      <c r="C46" s="694"/>
      <c r="I46" s="6" t="s">
        <v>2</v>
      </c>
      <c r="J46" s="6" t="s">
        <v>3</v>
      </c>
      <c r="K46" s="6" t="s">
        <v>4</v>
      </c>
      <c r="L46" s="6" t="s">
        <v>5</v>
      </c>
      <c r="M46" s="6" t="s">
        <v>6</v>
      </c>
      <c r="N46" s="6" t="s">
        <v>7</v>
      </c>
      <c r="O46" s="7" t="s">
        <v>208</v>
      </c>
      <c r="P46" s="7" t="s">
        <v>8</v>
      </c>
      <c r="Q46" s="7" t="s">
        <v>9</v>
      </c>
      <c r="R46" s="7" t="s">
        <v>10</v>
      </c>
      <c r="S46" s="7" t="s">
        <v>209</v>
      </c>
      <c r="T46" s="7" t="s">
        <v>11</v>
      </c>
      <c r="U46" s="7" t="s">
        <v>14</v>
      </c>
      <c r="V46" s="7" t="s">
        <v>19</v>
      </c>
      <c r="W46" s="7" t="s">
        <v>210</v>
      </c>
      <c r="X46" s="6" t="s">
        <v>30</v>
      </c>
      <c r="Y46" s="6" t="s">
        <v>31</v>
      </c>
      <c r="Z46" s="6" t="s">
        <v>32</v>
      </c>
    </row>
    <row r="47" spans="1:42" ht="15.75" customHeight="1" thickBot="1" x14ac:dyDescent="0.25">
      <c r="A47" s="695"/>
      <c r="B47" s="696"/>
      <c r="C47" s="697"/>
      <c r="D47" s="711" t="s">
        <v>0</v>
      </c>
      <c r="E47" s="729" t="s">
        <v>34</v>
      </c>
      <c r="F47" s="732" t="s">
        <v>35</v>
      </c>
      <c r="G47" s="735" t="s">
        <v>36</v>
      </c>
      <c r="H47" s="736"/>
      <c r="I47" s="708" t="s">
        <v>27</v>
      </c>
      <c r="J47" s="27" t="s">
        <v>33</v>
      </c>
      <c r="K47" s="27" t="s">
        <v>13</v>
      </c>
      <c r="L47" s="390" t="s">
        <v>12</v>
      </c>
      <c r="M47" s="716" t="s">
        <v>128</v>
      </c>
      <c r="N47" s="717"/>
      <c r="O47" s="717"/>
      <c r="P47" s="718"/>
      <c r="Q47" s="678" t="s">
        <v>136</v>
      </c>
      <c r="R47" s="679"/>
      <c r="S47" s="679"/>
      <c r="T47" s="679"/>
      <c r="U47" s="679"/>
      <c r="V47" s="679"/>
      <c r="W47" s="679"/>
      <c r="X47" s="679"/>
      <c r="Y47" s="679"/>
      <c r="Z47" s="668" t="s">
        <v>135</v>
      </c>
    </row>
    <row r="48" spans="1:42" ht="15.75" customHeight="1" x14ac:dyDescent="0.2">
      <c r="A48" s="698" t="s">
        <v>39</v>
      </c>
      <c r="B48" s="700" t="s">
        <v>40</v>
      </c>
      <c r="C48" s="702" t="s">
        <v>41</v>
      </c>
      <c r="D48" s="712"/>
      <c r="E48" s="730"/>
      <c r="F48" s="733"/>
      <c r="G48" s="737" t="s">
        <v>37</v>
      </c>
      <c r="H48" s="714" t="s">
        <v>38</v>
      </c>
      <c r="I48" s="709"/>
      <c r="J48" s="704" t="s">
        <v>132</v>
      </c>
      <c r="K48" s="704" t="s">
        <v>133</v>
      </c>
      <c r="L48" s="727" t="s">
        <v>134</v>
      </c>
      <c r="M48" s="719" t="s">
        <v>129</v>
      </c>
      <c r="N48" s="721" t="s">
        <v>43</v>
      </c>
      <c r="O48" s="683" t="s">
        <v>21</v>
      </c>
      <c r="P48" s="685" t="s">
        <v>22</v>
      </c>
      <c r="Q48" s="675" t="s">
        <v>117</v>
      </c>
      <c r="R48" s="676"/>
      <c r="S48" s="680"/>
      <c r="T48" s="675" t="s">
        <v>121</v>
      </c>
      <c r="U48" s="676"/>
      <c r="V48" s="677"/>
      <c r="W48" s="676" t="s">
        <v>130</v>
      </c>
      <c r="X48" s="676"/>
      <c r="Y48" s="726"/>
      <c r="Z48" s="706"/>
    </row>
    <row r="49" spans="1:42" ht="39" customHeight="1" thickBot="1" x14ac:dyDescent="0.25">
      <c r="A49" s="699"/>
      <c r="B49" s="701"/>
      <c r="C49" s="703"/>
      <c r="D49" s="713"/>
      <c r="E49" s="730"/>
      <c r="F49" s="733"/>
      <c r="G49" s="744"/>
      <c r="H49" s="743"/>
      <c r="I49" s="710"/>
      <c r="J49" s="705"/>
      <c r="K49" s="705"/>
      <c r="L49" s="728"/>
      <c r="M49" s="720"/>
      <c r="N49" s="722"/>
      <c r="O49" s="684"/>
      <c r="P49" s="686"/>
      <c r="Q49" s="194" t="s">
        <v>20</v>
      </c>
      <c r="R49" s="26" t="s">
        <v>28</v>
      </c>
      <c r="S49" s="15" t="s">
        <v>29</v>
      </c>
      <c r="T49" s="197" t="s">
        <v>20</v>
      </c>
      <c r="U49" s="26" t="s">
        <v>28</v>
      </c>
      <c r="V49" s="15" t="s">
        <v>29</v>
      </c>
      <c r="W49" s="197" t="s">
        <v>20</v>
      </c>
      <c r="X49" s="26" t="s">
        <v>28</v>
      </c>
      <c r="Y49" s="15" t="s">
        <v>29</v>
      </c>
      <c r="Z49" s="707"/>
    </row>
    <row r="50" spans="1:42" s="280" customFormat="1" ht="25.15" customHeight="1" x14ac:dyDescent="0.25">
      <c r="A50" s="40">
        <v>3745</v>
      </c>
      <c r="B50" s="41">
        <v>6121</v>
      </c>
      <c r="C50" s="51"/>
      <c r="D50" s="265" t="s">
        <v>192</v>
      </c>
      <c r="E50" s="32" t="s">
        <v>160</v>
      </c>
      <c r="F50" s="33" t="s">
        <v>160</v>
      </c>
      <c r="G50" s="33">
        <v>2017</v>
      </c>
      <c r="H50" s="34">
        <v>2018</v>
      </c>
      <c r="I50" s="86">
        <f t="shared" ref="I50:I55" si="7">J50+K50+L50+SUM(Q50:Z50)</f>
        <v>20000</v>
      </c>
      <c r="J50" s="87">
        <v>0</v>
      </c>
      <c r="K50" s="112">
        <v>0</v>
      </c>
      <c r="L50" s="391">
        <f t="shared" ref="L50:L55" si="8">M50+N50+O50+P50</f>
        <v>10000</v>
      </c>
      <c r="M50" s="392">
        <v>0</v>
      </c>
      <c r="N50" s="384">
        <v>5000</v>
      </c>
      <c r="O50" s="89">
        <v>0</v>
      </c>
      <c r="P50" s="112">
        <v>5000</v>
      </c>
      <c r="Q50" s="269">
        <v>5000</v>
      </c>
      <c r="R50" s="89">
        <v>0</v>
      </c>
      <c r="S50" s="112">
        <v>5000</v>
      </c>
      <c r="T50" s="269">
        <v>0</v>
      </c>
      <c r="U50" s="89">
        <v>0</v>
      </c>
      <c r="V50" s="112">
        <v>0</v>
      </c>
      <c r="W50" s="269">
        <v>0</v>
      </c>
      <c r="X50" s="89">
        <v>0</v>
      </c>
      <c r="Y50" s="112">
        <v>0</v>
      </c>
      <c r="Z50" s="288">
        <v>0</v>
      </c>
      <c r="AA50" s="372"/>
      <c r="AB50" s="372"/>
      <c r="AC50" s="373"/>
      <c r="AD50" s="373"/>
      <c r="AE50" s="373"/>
      <c r="AF50" s="278"/>
      <c r="AG50" s="278"/>
      <c r="AH50" s="278"/>
      <c r="AI50" s="278"/>
      <c r="AJ50" s="278"/>
      <c r="AK50" s="278"/>
      <c r="AL50" s="278"/>
      <c r="AM50" s="278"/>
      <c r="AN50" s="278"/>
      <c r="AO50" s="278"/>
      <c r="AP50" s="278"/>
    </row>
    <row r="51" spans="1:42" s="280" customFormat="1" ht="25.9" customHeight="1" x14ac:dyDescent="0.25">
      <c r="A51" s="40">
        <v>3632</v>
      </c>
      <c r="B51" s="41">
        <v>6121</v>
      </c>
      <c r="C51" s="51"/>
      <c r="D51" s="265" t="s">
        <v>186</v>
      </c>
      <c r="E51" s="35" t="s">
        <v>160</v>
      </c>
      <c r="F51" s="36" t="s">
        <v>160</v>
      </c>
      <c r="G51" s="36">
        <v>2019</v>
      </c>
      <c r="H51" s="37">
        <v>2020</v>
      </c>
      <c r="I51" s="86">
        <f t="shared" si="7"/>
        <v>31400</v>
      </c>
      <c r="J51" s="87">
        <v>0</v>
      </c>
      <c r="K51" s="112">
        <v>0</v>
      </c>
      <c r="L51" s="375">
        <f t="shared" si="8"/>
        <v>800</v>
      </c>
      <c r="M51" s="392">
        <v>0</v>
      </c>
      <c r="N51" s="384">
        <v>400</v>
      </c>
      <c r="O51" s="89">
        <v>0</v>
      </c>
      <c r="P51" s="112">
        <v>400</v>
      </c>
      <c r="Q51" s="269">
        <v>300</v>
      </c>
      <c r="R51" s="89">
        <v>0</v>
      </c>
      <c r="S51" s="112">
        <v>300</v>
      </c>
      <c r="T51" s="269">
        <v>7500</v>
      </c>
      <c r="U51" s="89">
        <v>0</v>
      </c>
      <c r="V51" s="112">
        <v>7500</v>
      </c>
      <c r="W51" s="269">
        <v>7500</v>
      </c>
      <c r="X51" s="89">
        <v>0</v>
      </c>
      <c r="Y51" s="112">
        <v>7500</v>
      </c>
      <c r="Z51" s="88">
        <v>0</v>
      </c>
      <c r="AA51" s="282"/>
      <c r="AB51" s="282"/>
      <c r="AC51" s="278"/>
      <c r="AD51" s="278"/>
      <c r="AE51" s="278"/>
      <c r="AF51" s="278"/>
      <c r="AG51" s="278"/>
      <c r="AH51" s="278"/>
      <c r="AI51" s="278"/>
      <c r="AJ51" s="278"/>
      <c r="AK51" s="278"/>
      <c r="AL51" s="278"/>
      <c r="AM51" s="278"/>
      <c r="AN51" s="278"/>
      <c r="AO51" s="278"/>
      <c r="AP51" s="278"/>
    </row>
    <row r="52" spans="1:42" s="280" customFormat="1" ht="25.9" customHeight="1" x14ac:dyDescent="0.25">
      <c r="A52" s="40">
        <v>3639</v>
      </c>
      <c r="B52" s="41">
        <v>6121</v>
      </c>
      <c r="C52" s="51"/>
      <c r="D52" s="265" t="s">
        <v>187</v>
      </c>
      <c r="E52" s="35" t="s">
        <v>160</v>
      </c>
      <c r="F52" s="36" t="s">
        <v>160</v>
      </c>
      <c r="G52" s="36">
        <v>2017</v>
      </c>
      <c r="H52" s="37">
        <v>2018</v>
      </c>
      <c r="I52" s="86">
        <f t="shared" si="7"/>
        <v>14000</v>
      </c>
      <c r="J52" s="87">
        <v>0</v>
      </c>
      <c r="K52" s="112">
        <v>0</v>
      </c>
      <c r="L52" s="375">
        <f t="shared" si="8"/>
        <v>7000</v>
      </c>
      <c r="M52" s="392">
        <v>0</v>
      </c>
      <c r="N52" s="384">
        <v>3500</v>
      </c>
      <c r="O52" s="89">
        <v>0</v>
      </c>
      <c r="P52" s="112">
        <v>3500</v>
      </c>
      <c r="Q52" s="269">
        <v>3500</v>
      </c>
      <c r="R52" s="89">
        <v>0</v>
      </c>
      <c r="S52" s="112">
        <v>3500</v>
      </c>
      <c r="T52" s="269">
        <v>0</v>
      </c>
      <c r="U52" s="89">
        <v>0</v>
      </c>
      <c r="V52" s="112">
        <v>0</v>
      </c>
      <c r="W52" s="269">
        <v>0</v>
      </c>
      <c r="X52" s="89">
        <v>0</v>
      </c>
      <c r="Y52" s="112">
        <v>0</v>
      </c>
      <c r="Z52" s="88">
        <v>0</v>
      </c>
      <c r="AA52" s="282"/>
      <c r="AB52" s="282"/>
      <c r="AC52" s="278"/>
      <c r="AD52" s="278"/>
      <c r="AE52" s="278"/>
      <c r="AF52" s="278"/>
      <c r="AG52" s="278"/>
      <c r="AH52" s="278"/>
      <c r="AI52" s="278"/>
      <c r="AJ52" s="278"/>
      <c r="AK52" s="278"/>
      <c r="AL52" s="278"/>
      <c r="AM52" s="278"/>
      <c r="AN52" s="278"/>
      <c r="AO52" s="278"/>
      <c r="AP52" s="278"/>
    </row>
    <row r="53" spans="1:42" s="280" customFormat="1" ht="36" customHeight="1" x14ac:dyDescent="0.25">
      <c r="A53" s="40">
        <v>3722</v>
      </c>
      <c r="B53" s="41">
        <v>6121</v>
      </c>
      <c r="C53" s="51"/>
      <c r="D53" s="265" t="s">
        <v>190</v>
      </c>
      <c r="E53" s="35" t="s">
        <v>160</v>
      </c>
      <c r="F53" s="36" t="s">
        <v>160</v>
      </c>
      <c r="G53" s="36">
        <v>2017</v>
      </c>
      <c r="H53" s="37">
        <v>2020</v>
      </c>
      <c r="I53" s="86">
        <f t="shared" si="7"/>
        <v>25200</v>
      </c>
      <c r="J53" s="87">
        <v>0</v>
      </c>
      <c r="K53" s="112">
        <v>0</v>
      </c>
      <c r="L53" s="391">
        <f t="shared" si="8"/>
        <v>6300</v>
      </c>
      <c r="M53" s="392">
        <v>0</v>
      </c>
      <c r="N53" s="384">
        <v>1960</v>
      </c>
      <c r="O53" s="89">
        <v>2380</v>
      </c>
      <c r="P53" s="112">
        <v>1960</v>
      </c>
      <c r="Q53" s="269">
        <v>1960</v>
      </c>
      <c r="R53" s="89">
        <v>2380</v>
      </c>
      <c r="S53" s="112">
        <v>1960</v>
      </c>
      <c r="T53" s="269">
        <v>1960</v>
      </c>
      <c r="U53" s="89">
        <v>2380</v>
      </c>
      <c r="V53" s="112">
        <v>1960</v>
      </c>
      <c r="W53" s="269">
        <v>1960</v>
      </c>
      <c r="X53" s="89">
        <v>2380</v>
      </c>
      <c r="Y53" s="112">
        <v>1960</v>
      </c>
      <c r="Z53" s="88">
        <v>0</v>
      </c>
      <c r="AA53" s="282"/>
      <c r="AB53" s="282"/>
      <c r="AC53" s="278"/>
      <c r="AD53" s="278"/>
      <c r="AE53" s="278"/>
      <c r="AF53" s="278"/>
      <c r="AG53" s="278"/>
      <c r="AH53" s="278"/>
      <c r="AI53" s="278"/>
      <c r="AJ53" s="278"/>
      <c r="AK53" s="278"/>
      <c r="AL53" s="278"/>
      <c r="AM53" s="278"/>
      <c r="AN53" s="278"/>
      <c r="AO53" s="278"/>
      <c r="AP53" s="278"/>
    </row>
    <row r="54" spans="1:42" s="280" customFormat="1" ht="25.9" customHeight="1" x14ac:dyDescent="0.25">
      <c r="A54" s="40">
        <v>3745</v>
      </c>
      <c r="B54" s="41">
        <v>6121</v>
      </c>
      <c r="C54" s="51"/>
      <c r="D54" s="265" t="s">
        <v>191</v>
      </c>
      <c r="E54" s="35" t="s">
        <v>160</v>
      </c>
      <c r="F54" s="36" t="s">
        <v>160</v>
      </c>
      <c r="G54" s="36">
        <v>2017</v>
      </c>
      <c r="H54" s="37">
        <v>2018</v>
      </c>
      <c r="I54" s="86">
        <f t="shared" si="7"/>
        <v>6800</v>
      </c>
      <c r="J54" s="87">
        <v>0</v>
      </c>
      <c r="K54" s="112">
        <v>0</v>
      </c>
      <c r="L54" s="391">
        <f t="shared" si="8"/>
        <v>3000</v>
      </c>
      <c r="M54" s="392">
        <v>0</v>
      </c>
      <c r="N54" s="384">
        <v>1500</v>
      </c>
      <c r="O54" s="89">
        <v>0</v>
      </c>
      <c r="P54" s="112">
        <v>1500</v>
      </c>
      <c r="Q54" s="269">
        <v>1900</v>
      </c>
      <c r="R54" s="89">
        <v>0</v>
      </c>
      <c r="S54" s="112">
        <v>1900</v>
      </c>
      <c r="T54" s="269">
        <v>0</v>
      </c>
      <c r="U54" s="89">
        <v>0</v>
      </c>
      <c r="V54" s="112">
        <v>0</v>
      </c>
      <c r="W54" s="269">
        <v>0</v>
      </c>
      <c r="X54" s="89">
        <v>0</v>
      </c>
      <c r="Y54" s="112">
        <v>0</v>
      </c>
      <c r="Z54" s="88">
        <v>0</v>
      </c>
      <c r="AA54" s="282"/>
      <c r="AB54" s="282"/>
      <c r="AC54" s="278"/>
      <c r="AD54" s="278"/>
      <c r="AE54" s="278"/>
      <c r="AF54" s="278"/>
      <c r="AG54" s="278"/>
      <c r="AH54" s="278"/>
      <c r="AI54" s="278"/>
      <c r="AJ54" s="278"/>
      <c r="AK54" s="278"/>
      <c r="AL54" s="278"/>
      <c r="AM54" s="278"/>
      <c r="AN54" s="278"/>
      <c r="AO54" s="278"/>
      <c r="AP54" s="278"/>
    </row>
    <row r="55" spans="1:42" s="280" customFormat="1" ht="33" customHeight="1" x14ac:dyDescent="0.25">
      <c r="A55" s="40">
        <v>3745</v>
      </c>
      <c r="B55" s="41">
        <v>6121</v>
      </c>
      <c r="C55" s="51"/>
      <c r="D55" s="265" t="s">
        <v>193</v>
      </c>
      <c r="E55" s="66" t="s">
        <v>160</v>
      </c>
      <c r="F55" s="67" t="s">
        <v>160</v>
      </c>
      <c r="G55" s="67">
        <v>2018</v>
      </c>
      <c r="H55" s="645">
        <v>2018</v>
      </c>
      <c r="I55" s="86">
        <f t="shared" si="7"/>
        <v>16000</v>
      </c>
      <c r="J55" s="87">
        <v>0</v>
      </c>
      <c r="K55" s="112">
        <v>0</v>
      </c>
      <c r="L55" s="391">
        <f t="shared" si="8"/>
        <v>1000</v>
      </c>
      <c r="M55" s="392">
        <v>0</v>
      </c>
      <c r="N55" s="384">
        <v>500</v>
      </c>
      <c r="O55" s="89">
        <v>0</v>
      </c>
      <c r="P55" s="112">
        <v>500</v>
      </c>
      <c r="Q55" s="269">
        <v>7500</v>
      </c>
      <c r="R55" s="89">
        <v>0</v>
      </c>
      <c r="S55" s="112">
        <v>7500</v>
      </c>
      <c r="T55" s="269">
        <v>0</v>
      </c>
      <c r="U55" s="89">
        <v>0</v>
      </c>
      <c r="V55" s="112">
        <v>0</v>
      </c>
      <c r="W55" s="269">
        <v>0</v>
      </c>
      <c r="X55" s="89">
        <v>0</v>
      </c>
      <c r="Y55" s="112">
        <v>0</v>
      </c>
      <c r="Z55" s="288">
        <v>0</v>
      </c>
      <c r="AA55" s="372"/>
      <c r="AB55" s="372"/>
      <c r="AC55" s="373"/>
      <c r="AD55" s="373"/>
      <c r="AE55" s="373"/>
      <c r="AF55" s="278"/>
      <c r="AG55" s="278"/>
      <c r="AH55" s="278"/>
      <c r="AI55" s="278"/>
      <c r="AJ55" s="278"/>
      <c r="AK55" s="278"/>
      <c r="AL55" s="278"/>
      <c r="AM55" s="278"/>
      <c r="AN55" s="278"/>
      <c r="AO55" s="278"/>
      <c r="AP55" s="278"/>
    </row>
    <row r="56" spans="1:42" s="280" customFormat="1" ht="25.15" customHeight="1" x14ac:dyDescent="0.25">
      <c r="A56" s="40">
        <v>3745</v>
      </c>
      <c r="B56" s="41">
        <v>6121</v>
      </c>
      <c r="C56" s="51"/>
      <c r="D56" s="265" t="s">
        <v>194</v>
      </c>
      <c r="E56" s="35" t="s">
        <v>160</v>
      </c>
      <c r="F56" s="36" t="s">
        <v>160</v>
      </c>
      <c r="G56" s="36">
        <v>2019</v>
      </c>
      <c r="H56" s="37">
        <v>2020</v>
      </c>
      <c r="I56" s="86">
        <f t="shared" ref="I56:I66" si="9">J56+K56+L56+SUM(Q56:Z56)</f>
        <v>16000</v>
      </c>
      <c r="J56" s="87">
        <v>0</v>
      </c>
      <c r="K56" s="112">
        <v>0</v>
      </c>
      <c r="L56" s="391">
        <f t="shared" ref="L56:L66" si="10">M56+N56+O56+P56</f>
        <v>500</v>
      </c>
      <c r="M56" s="392">
        <v>0</v>
      </c>
      <c r="N56" s="384">
        <v>250</v>
      </c>
      <c r="O56" s="89">
        <v>0</v>
      </c>
      <c r="P56" s="112">
        <v>250</v>
      </c>
      <c r="Q56" s="269">
        <v>250</v>
      </c>
      <c r="R56" s="89">
        <v>0</v>
      </c>
      <c r="S56" s="112">
        <v>250</v>
      </c>
      <c r="T56" s="269">
        <v>5000</v>
      </c>
      <c r="U56" s="89">
        <v>0</v>
      </c>
      <c r="V56" s="112">
        <v>5000</v>
      </c>
      <c r="W56" s="269">
        <v>2500</v>
      </c>
      <c r="X56" s="89">
        <v>0</v>
      </c>
      <c r="Y56" s="112">
        <v>2500</v>
      </c>
      <c r="Z56" s="288">
        <v>0</v>
      </c>
      <c r="AA56" s="372"/>
      <c r="AB56" s="372"/>
      <c r="AC56" s="373"/>
      <c r="AD56" s="373"/>
      <c r="AE56" s="373"/>
      <c r="AF56" s="278"/>
      <c r="AG56" s="278"/>
      <c r="AH56" s="278"/>
      <c r="AI56" s="278"/>
      <c r="AJ56" s="278"/>
      <c r="AK56" s="278"/>
      <c r="AL56" s="278"/>
      <c r="AM56" s="278"/>
      <c r="AN56" s="278"/>
      <c r="AO56" s="278"/>
      <c r="AP56" s="278"/>
    </row>
    <row r="57" spans="1:42" s="280" customFormat="1" ht="25.15" customHeight="1" x14ac:dyDescent="0.25">
      <c r="A57" s="40">
        <v>3745</v>
      </c>
      <c r="B57" s="41">
        <v>6121</v>
      </c>
      <c r="C57" s="51"/>
      <c r="D57" s="265" t="s">
        <v>195</v>
      </c>
      <c r="E57" s="35" t="s">
        <v>160</v>
      </c>
      <c r="F57" s="36" t="s">
        <v>160</v>
      </c>
      <c r="G57" s="36">
        <v>2019</v>
      </c>
      <c r="H57" s="37">
        <v>2019</v>
      </c>
      <c r="I57" s="86">
        <f t="shared" si="9"/>
        <v>31000</v>
      </c>
      <c r="J57" s="87">
        <v>0</v>
      </c>
      <c r="K57" s="112">
        <v>0</v>
      </c>
      <c r="L57" s="391">
        <f t="shared" si="10"/>
        <v>1000</v>
      </c>
      <c r="M57" s="392">
        <v>0</v>
      </c>
      <c r="N57" s="384">
        <v>500</v>
      </c>
      <c r="O57" s="89">
        <v>0</v>
      </c>
      <c r="P57" s="112">
        <v>500</v>
      </c>
      <c r="Q57" s="269">
        <v>1000</v>
      </c>
      <c r="R57" s="89">
        <v>0</v>
      </c>
      <c r="S57" s="112">
        <v>1000</v>
      </c>
      <c r="T57" s="269">
        <v>14000</v>
      </c>
      <c r="U57" s="89">
        <v>0</v>
      </c>
      <c r="V57" s="112">
        <v>14000</v>
      </c>
      <c r="W57" s="269">
        <v>0</v>
      </c>
      <c r="X57" s="89">
        <v>0</v>
      </c>
      <c r="Y57" s="112">
        <v>0</v>
      </c>
      <c r="Z57" s="288">
        <v>0</v>
      </c>
      <c r="AA57" s="372"/>
      <c r="AB57" s="372"/>
      <c r="AC57" s="373"/>
      <c r="AD57" s="373"/>
      <c r="AE57" s="373"/>
      <c r="AF57" s="278"/>
      <c r="AG57" s="278"/>
      <c r="AH57" s="278"/>
      <c r="AI57" s="278"/>
      <c r="AJ57" s="278"/>
      <c r="AK57" s="278"/>
      <c r="AL57" s="278"/>
      <c r="AM57" s="278"/>
      <c r="AN57" s="278"/>
      <c r="AO57" s="278"/>
      <c r="AP57" s="278"/>
    </row>
    <row r="58" spans="1:42" s="280" customFormat="1" ht="25.15" customHeight="1" x14ac:dyDescent="0.25">
      <c r="A58" s="40">
        <v>3745</v>
      </c>
      <c r="B58" s="41">
        <v>6121</v>
      </c>
      <c r="C58" s="51"/>
      <c r="D58" s="265" t="s">
        <v>196</v>
      </c>
      <c r="E58" s="35" t="s">
        <v>160</v>
      </c>
      <c r="F58" s="36" t="s">
        <v>160</v>
      </c>
      <c r="G58" s="36">
        <v>2017</v>
      </c>
      <c r="H58" s="37">
        <v>2020</v>
      </c>
      <c r="I58" s="86">
        <f t="shared" si="9"/>
        <v>110000</v>
      </c>
      <c r="J58" s="87">
        <v>0</v>
      </c>
      <c r="K58" s="112">
        <v>0</v>
      </c>
      <c r="L58" s="391">
        <f t="shared" si="10"/>
        <v>20000</v>
      </c>
      <c r="M58" s="392">
        <v>0</v>
      </c>
      <c r="N58" s="384">
        <v>10000</v>
      </c>
      <c r="O58" s="89">
        <v>0</v>
      </c>
      <c r="P58" s="112">
        <v>10000</v>
      </c>
      <c r="Q58" s="269">
        <v>15000</v>
      </c>
      <c r="R58" s="89">
        <v>0</v>
      </c>
      <c r="S58" s="112">
        <v>15000</v>
      </c>
      <c r="T58" s="269">
        <v>15000</v>
      </c>
      <c r="U58" s="89">
        <v>0</v>
      </c>
      <c r="V58" s="112">
        <v>15000</v>
      </c>
      <c r="W58" s="269">
        <v>15000</v>
      </c>
      <c r="X58" s="89">
        <v>0</v>
      </c>
      <c r="Y58" s="112">
        <v>15000</v>
      </c>
      <c r="Z58" s="288">
        <v>0</v>
      </c>
      <c r="AA58" s="372"/>
      <c r="AB58" s="372"/>
      <c r="AC58" s="373"/>
      <c r="AD58" s="373"/>
      <c r="AE58" s="373"/>
      <c r="AF58" s="278"/>
      <c r="AG58" s="278"/>
      <c r="AH58" s="278"/>
      <c r="AI58" s="278"/>
      <c r="AJ58" s="278"/>
      <c r="AK58" s="278"/>
      <c r="AL58" s="278"/>
      <c r="AM58" s="278"/>
      <c r="AN58" s="278"/>
      <c r="AO58" s="278"/>
      <c r="AP58" s="278"/>
    </row>
    <row r="59" spans="1:42" s="280" customFormat="1" ht="25.15" customHeight="1" x14ac:dyDescent="0.25">
      <c r="A59" s="40">
        <v>3745</v>
      </c>
      <c r="B59" s="41">
        <v>6121</v>
      </c>
      <c r="C59" s="51"/>
      <c r="D59" s="265" t="s">
        <v>198</v>
      </c>
      <c r="E59" s="35" t="s">
        <v>160</v>
      </c>
      <c r="F59" s="36" t="s">
        <v>160</v>
      </c>
      <c r="G59" s="36">
        <v>2018</v>
      </c>
      <c r="H59" s="37">
        <v>2018</v>
      </c>
      <c r="I59" s="86">
        <f t="shared" si="9"/>
        <v>12000</v>
      </c>
      <c r="J59" s="87">
        <v>0</v>
      </c>
      <c r="K59" s="112">
        <v>0</v>
      </c>
      <c r="L59" s="391">
        <f t="shared" si="10"/>
        <v>2000</v>
      </c>
      <c r="M59" s="392">
        <v>0</v>
      </c>
      <c r="N59" s="384">
        <v>1000</v>
      </c>
      <c r="O59" s="89">
        <v>0</v>
      </c>
      <c r="P59" s="112">
        <v>1000</v>
      </c>
      <c r="Q59" s="269">
        <v>5000</v>
      </c>
      <c r="R59" s="89">
        <v>0</v>
      </c>
      <c r="S59" s="112">
        <v>5000</v>
      </c>
      <c r="T59" s="269">
        <v>0</v>
      </c>
      <c r="U59" s="89">
        <v>0</v>
      </c>
      <c r="V59" s="112">
        <v>0</v>
      </c>
      <c r="W59" s="269">
        <v>0</v>
      </c>
      <c r="X59" s="89">
        <v>0</v>
      </c>
      <c r="Y59" s="112">
        <v>0</v>
      </c>
      <c r="Z59" s="288">
        <v>0</v>
      </c>
      <c r="AA59" s="372"/>
      <c r="AB59" s="372"/>
      <c r="AC59" s="373"/>
      <c r="AD59" s="373"/>
      <c r="AE59" s="373"/>
      <c r="AF59" s="278"/>
      <c r="AG59" s="278"/>
      <c r="AH59" s="278"/>
      <c r="AI59" s="278"/>
      <c r="AJ59" s="278"/>
      <c r="AK59" s="278"/>
      <c r="AL59" s="278"/>
      <c r="AM59" s="278"/>
      <c r="AN59" s="278"/>
      <c r="AO59" s="278"/>
      <c r="AP59" s="278"/>
    </row>
    <row r="60" spans="1:42" s="280" customFormat="1" ht="25.15" customHeight="1" x14ac:dyDescent="0.25">
      <c r="A60" s="190">
        <v>4350</v>
      </c>
      <c r="B60" s="191">
        <v>6121</v>
      </c>
      <c r="C60" s="192"/>
      <c r="D60" s="265" t="s">
        <v>199</v>
      </c>
      <c r="E60" s="35" t="s">
        <v>160</v>
      </c>
      <c r="F60" s="36" t="s">
        <v>160</v>
      </c>
      <c r="G60" s="36">
        <v>2020</v>
      </c>
      <c r="H60" s="37">
        <v>2020</v>
      </c>
      <c r="I60" s="86">
        <f t="shared" si="9"/>
        <v>31500</v>
      </c>
      <c r="J60" s="87">
        <v>0</v>
      </c>
      <c r="K60" s="112">
        <v>0</v>
      </c>
      <c r="L60" s="391">
        <f t="shared" si="10"/>
        <v>500</v>
      </c>
      <c r="M60" s="392">
        <v>0</v>
      </c>
      <c r="N60" s="384">
        <v>250</v>
      </c>
      <c r="O60" s="89">
        <v>0</v>
      </c>
      <c r="P60" s="112">
        <v>250</v>
      </c>
      <c r="Q60" s="269">
        <v>500</v>
      </c>
      <c r="R60" s="89">
        <v>0</v>
      </c>
      <c r="S60" s="112">
        <v>500</v>
      </c>
      <c r="T60" s="269">
        <v>0</v>
      </c>
      <c r="U60" s="89">
        <v>0</v>
      </c>
      <c r="V60" s="112">
        <v>0</v>
      </c>
      <c r="W60" s="269">
        <v>15000</v>
      </c>
      <c r="X60" s="89">
        <v>0</v>
      </c>
      <c r="Y60" s="112">
        <v>15000</v>
      </c>
      <c r="Z60" s="288">
        <v>0</v>
      </c>
      <c r="AA60" s="372"/>
      <c r="AB60" s="372"/>
      <c r="AC60" s="373"/>
      <c r="AD60" s="373"/>
      <c r="AE60" s="373"/>
      <c r="AF60" s="278"/>
      <c r="AG60" s="278"/>
      <c r="AH60" s="278"/>
      <c r="AI60" s="278"/>
      <c r="AJ60" s="278"/>
      <c r="AK60" s="278"/>
      <c r="AL60" s="278"/>
      <c r="AM60" s="278"/>
      <c r="AN60" s="278"/>
      <c r="AO60" s="278"/>
      <c r="AP60" s="278"/>
    </row>
    <row r="61" spans="1:42" s="280" customFormat="1" ht="25.15" customHeight="1" x14ac:dyDescent="0.25">
      <c r="A61" s="190">
        <v>4374</v>
      </c>
      <c r="B61" s="191">
        <v>6121</v>
      </c>
      <c r="C61" s="192"/>
      <c r="D61" s="265" t="s">
        <v>200</v>
      </c>
      <c r="E61" s="35" t="s">
        <v>160</v>
      </c>
      <c r="F61" s="36" t="s">
        <v>160</v>
      </c>
      <c r="G61" s="36">
        <v>2018</v>
      </c>
      <c r="H61" s="37">
        <v>2018</v>
      </c>
      <c r="I61" s="86">
        <f t="shared" si="9"/>
        <v>7000</v>
      </c>
      <c r="J61" s="87">
        <v>0</v>
      </c>
      <c r="K61" s="112">
        <v>0</v>
      </c>
      <c r="L61" s="391">
        <f t="shared" si="10"/>
        <v>0</v>
      </c>
      <c r="M61" s="392">
        <v>0</v>
      </c>
      <c r="N61" s="384">
        <v>0</v>
      </c>
      <c r="O61" s="89">
        <v>0</v>
      </c>
      <c r="P61" s="112">
        <v>0</v>
      </c>
      <c r="Q61" s="269">
        <v>1000</v>
      </c>
      <c r="R61" s="89">
        <v>5000</v>
      </c>
      <c r="S61" s="112">
        <v>1000</v>
      </c>
      <c r="T61" s="269">
        <v>0</v>
      </c>
      <c r="U61" s="89">
        <v>0</v>
      </c>
      <c r="V61" s="112">
        <v>0</v>
      </c>
      <c r="W61" s="269">
        <v>0</v>
      </c>
      <c r="X61" s="89">
        <v>0</v>
      </c>
      <c r="Y61" s="112">
        <v>0</v>
      </c>
      <c r="Z61" s="288">
        <v>0</v>
      </c>
      <c r="AA61" s="372"/>
      <c r="AB61" s="372"/>
      <c r="AC61" s="373"/>
      <c r="AD61" s="373"/>
      <c r="AE61" s="373"/>
      <c r="AF61" s="278"/>
      <c r="AG61" s="278"/>
      <c r="AH61" s="278"/>
      <c r="AI61" s="278"/>
      <c r="AJ61" s="278"/>
      <c r="AK61" s="278"/>
      <c r="AL61" s="278"/>
      <c r="AM61" s="278"/>
      <c r="AN61" s="278"/>
      <c r="AO61" s="278"/>
      <c r="AP61" s="278"/>
    </row>
    <row r="62" spans="1:42" s="280" customFormat="1" ht="25.15" customHeight="1" x14ac:dyDescent="0.25">
      <c r="A62" s="190">
        <v>5311</v>
      </c>
      <c r="B62" s="191" t="s">
        <v>201</v>
      </c>
      <c r="C62" s="192"/>
      <c r="D62" s="265" t="s">
        <v>202</v>
      </c>
      <c r="E62" s="35" t="s">
        <v>160</v>
      </c>
      <c r="F62" s="36" t="s">
        <v>160</v>
      </c>
      <c r="G62" s="36">
        <v>2017</v>
      </c>
      <c r="H62" s="37">
        <v>2020</v>
      </c>
      <c r="I62" s="86">
        <f t="shared" si="9"/>
        <v>2000</v>
      </c>
      <c r="J62" s="87">
        <v>0</v>
      </c>
      <c r="K62" s="112">
        <v>0</v>
      </c>
      <c r="L62" s="391">
        <f t="shared" si="10"/>
        <v>500</v>
      </c>
      <c r="M62" s="392">
        <v>0</v>
      </c>
      <c r="N62" s="384">
        <v>500</v>
      </c>
      <c r="O62" s="89">
        <v>0</v>
      </c>
      <c r="P62" s="112">
        <v>0</v>
      </c>
      <c r="Q62" s="269">
        <v>500</v>
      </c>
      <c r="R62" s="89">
        <v>0</v>
      </c>
      <c r="S62" s="112">
        <v>0</v>
      </c>
      <c r="T62" s="269">
        <v>500</v>
      </c>
      <c r="U62" s="89">
        <v>0</v>
      </c>
      <c r="V62" s="112">
        <v>0</v>
      </c>
      <c r="W62" s="269">
        <v>500</v>
      </c>
      <c r="X62" s="89">
        <v>0</v>
      </c>
      <c r="Y62" s="112">
        <v>0</v>
      </c>
      <c r="Z62" s="288">
        <v>0</v>
      </c>
      <c r="AA62" s="372"/>
      <c r="AB62" s="372"/>
      <c r="AC62" s="373"/>
      <c r="AD62" s="373"/>
      <c r="AE62" s="373"/>
      <c r="AF62" s="278"/>
      <c r="AG62" s="278"/>
      <c r="AH62" s="278"/>
      <c r="AI62" s="278"/>
      <c r="AJ62" s="278"/>
      <c r="AK62" s="278"/>
      <c r="AL62" s="278"/>
      <c r="AM62" s="278"/>
      <c r="AN62" s="278"/>
      <c r="AO62" s="278"/>
      <c r="AP62" s="278"/>
    </row>
    <row r="63" spans="1:42" s="280" customFormat="1" ht="25.15" customHeight="1" x14ac:dyDescent="0.25">
      <c r="A63" s="190">
        <v>6171</v>
      </c>
      <c r="B63" s="191">
        <v>6121</v>
      </c>
      <c r="C63" s="192"/>
      <c r="D63" s="265" t="s">
        <v>203</v>
      </c>
      <c r="E63" s="35" t="s">
        <v>160</v>
      </c>
      <c r="F63" s="36" t="s">
        <v>160</v>
      </c>
      <c r="G63" s="36">
        <v>2020</v>
      </c>
      <c r="H63" s="37">
        <v>2020</v>
      </c>
      <c r="I63" s="86">
        <f t="shared" si="9"/>
        <v>207000</v>
      </c>
      <c r="J63" s="87">
        <v>0</v>
      </c>
      <c r="K63" s="112">
        <v>0</v>
      </c>
      <c r="L63" s="391">
        <f t="shared" si="10"/>
        <v>3000</v>
      </c>
      <c r="M63" s="392">
        <v>0</v>
      </c>
      <c r="N63" s="384">
        <v>1500</v>
      </c>
      <c r="O63" s="89">
        <v>0</v>
      </c>
      <c r="P63" s="112">
        <v>1500</v>
      </c>
      <c r="Q63" s="269">
        <v>2000</v>
      </c>
      <c r="R63" s="89">
        <v>0</v>
      </c>
      <c r="S63" s="112">
        <v>2000</v>
      </c>
      <c r="T63" s="269">
        <v>0</v>
      </c>
      <c r="U63" s="89">
        <v>0</v>
      </c>
      <c r="V63" s="112">
        <v>0</v>
      </c>
      <c r="W63" s="269">
        <v>100000</v>
      </c>
      <c r="X63" s="89">
        <v>0</v>
      </c>
      <c r="Y63" s="112">
        <v>100000</v>
      </c>
      <c r="Z63" s="288">
        <v>0</v>
      </c>
      <c r="AA63" s="372"/>
      <c r="AB63" s="372"/>
      <c r="AC63" s="373"/>
      <c r="AD63" s="373"/>
      <c r="AE63" s="373"/>
      <c r="AF63" s="278"/>
      <c r="AG63" s="278"/>
      <c r="AH63" s="278"/>
      <c r="AI63" s="278"/>
      <c r="AJ63" s="278"/>
      <c r="AK63" s="278"/>
      <c r="AL63" s="278"/>
      <c r="AM63" s="278"/>
      <c r="AN63" s="278"/>
      <c r="AO63" s="278"/>
      <c r="AP63" s="278"/>
    </row>
    <row r="64" spans="1:42" s="280" customFormat="1" ht="60.6" customHeight="1" x14ac:dyDescent="0.25">
      <c r="A64" s="190">
        <v>6171</v>
      </c>
      <c r="B64" s="191">
        <v>6111</v>
      </c>
      <c r="C64" s="192"/>
      <c r="D64" s="265" t="s">
        <v>204</v>
      </c>
      <c r="E64" s="35" t="s">
        <v>160</v>
      </c>
      <c r="F64" s="36" t="s">
        <v>160</v>
      </c>
      <c r="G64" s="36">
        <v>2017</v>
      </c>
      <c r="H64" s="37">
        <v>2017</v>
      </c>
      <c r="I64" s="86">
        <f t="shared" si="9"/>
        <v>400</v>
      </c>
      <c r="J64" s="87">
        <v>0</v>
      </c>
      <c r="K64" s="112">
        <v>0</v>
      </c>
      <c r="L64" s="391">
        <f t="shared" si="10"/>
        <v>400</v>
      </c>
      <c r="M64" s="392">
        <v>0</v>
      </c>
      <c r="N64" s="384">
        <v>200</v>
      </c>
      <c r="O64" s="89">
        <v>0</v>
      </c>
      <c r="P64" s="112">
        <v>200</v>
      </c>
      <c r="Q64" s="269">
        <v>0</v>
      </c>
      <c r="R64" s="89">
        <v>0</v>
      </c>
      <c r="S64" s="112">
        <v>0</v>
      </c>
      <c r="T64" s="269">
        <v>0</v>
      </c>
      <c r="U64" s="89">
        <v>0</v>
      </c>
      <c r="V64" s="112">
        <v>0</v>
      </c>
      <c r="W64" s="269">
        <v>0</v>
      </c>
      <c r="X64" s="89">
        <v>0</v>
      </c>
      <c r="Y64" s="112">
        <v>0</v>
      </c>
      <c r="Z64" s="288">
        <v>0</v>
      </c>
      <c r="AA64" s="372"/>
      <c r="AB64" s="372"/>
      <c r="AC64" s="373"/>
      <c r="AD64" s="373"/>
      <c r="AE64" s="373"/>
      <c r="AF64" s="278"/>
      <c r="AG64" s="278"/>
      <c r="AH64" s="278"/>
      <c r="AI64" s="278"/>
      <c r="AJ64" s="278"/>
      <c r="AK64" s="278"/>
      <c r="AL64" s="278"/>
      <c r="AM64" s="278"/>
      <c r="AN64" s="278"/>
      <c r="AO64" s="278"/>
      <c r="AP64" s="278"/>
    </row>
    <row r="65" spans="1:42" s="280" customFormat="1" ht="25.15" customHeight="1" x14ac:dyDescent="0.25">
      <c r="A65" s="190">
        <v>6171</v>
      </c>
      <c r="B65" s="191">
        <v>6125</v>
      </c>
      <c r="C65" s="192"/>
      <c r="D65" s="265" t="s">
        <v>205</v>
      </c>
      <c r="E65" s="35" t="s">
        <v>160</v>
      </c>
      <c r="F65" s="36" t="s">
        <v>160</v>
      </c>
      <c r="G65" s="36">
        <v>2018</v>
      </c>
      <c r="H65" s="37">
        <v>2018</v>
      </c>
      <c r="I65" s="86">
        <f t="shared" si="9"/>
        <v>1040</v>
      </c>
      <c r="J65" s="87">
        <v>0</v>
      </c>
      <c r="K65" s="112">
        <v>0</v>
      </c>
      <c r="L65" s="391">
        <f t="shared" si="10"/>
        <v>0</v>
      </c>
      <c r="M65" s="392">
        <v>0</v>
      </c>
      <c r="N65" s="384">
        <v>0</v>
      </c>
      <c r="O65" s="89">
        <v>0</v>
      </c>
      <c r="P65" s="112">
        <v>0</v>
      </c>
      <c r="Q65" s="269">
        <v>520</v>
      </c>
      <c r="R65" s="89">
        <v>0</v>
      </c>
      <c r="S65" s="112">
        <v>520</v>
      </c>
      <c r="T65" s="269">
        <v>0</v>
      </c>
      <c r="U65" s="89">
        <v>0</v>
      </c>
      <c r="V65" s="112">
        <v>0</v>
      </c>
      <c r="W65" s="269">
        <v>0</v>
      </c>
      <c r="X65" s="89">
        <v>0</v>
      </c>
      <c r="Y65" s="112">
        <v>0</v>
      </c>
      <c r="Z65" s="288">
        <v>0</v>
      </c>
      <c r="AA65" s="372"/>
      <c r="AB65" s="372"/>
      <c r="AC65" s="373"/>
      <c r="AD65" s="373"/>
      <c r="AE65" s="373"/>
      <c r="AF65" s="278"/>
      <c r="AG65" s="278"/>
      <c r="AH65" s="278"/>
      <c r="AI65" s="278"/>
      <c r="AJ65" s="278"/>
      <c r="AK65" s="278"/>
      <c r="AL65" s="278"/>
      <c r="AM65" s="278"/>
      <c r="AN65" s="278"/>
      <c r="AO65" s="278"/>
      <c r="AP65" s="278"/>
    </row>
    <row r="66" spans="1:42" s="280" customFormat="1" ht="34.15" customHeight="1" thickBot="1" x14ac:dyDescent="0.3">
      <c r="A66" s="190" t="s">
        <v>206</v>
      </c>
      <c r="B66" s="191">
        <v>6121</v>
      </c>
      <c r="C66" s="192"/>
      <c r="D66" s="265" t="s">
        <v>207</v>
      </c>
      <c r="E66" s="182" t="s">
        <v>160</v>
      </c>
      <c r="F66" s="174" t="s">
        <v>160</v>
      </c>
      <c r="G66" s="174">
        <v>2018</v>
      </c>
      <c r="H66" s="175">
        <v>2018</v>
      </c>
      <c r="I66" s="86">
        <f t="shared" si="9"/>
        <v>85000</v>
      </c>
      <c r="J66" s="87">
        <v>0</v>
      </c>
      <c r="K66" s="112">
        <v>0</v>
      </c>
      <c r="L66" s="391">
        <f t="shared" si="10"/>
        <v>5000</v>
      </c>
      <c r="M66" s="392">
        <v>0</v>
      </c>
      <c r="N66" s="384">
        <v>2500</v>
      </c>
      <c r="O66" s="89">
        <v>0</v>
      </c>
      <c r="P66" s="112">
        <v>2500</v>
      </c>
      <c r="Q66" s="269">
        <v>40000</v>
      </c>
      <c r="R66" s="89">
        <v>0</v>
      </c>
      <c r="S66" s="112">
        <v>40000</v>
      </c>
      <c r="T66" s="269">
        <v>0</v>
      </c>
      <c r="U66" s="89">
        <v>0</v>
      </c>
      <c r="V66" s="112">
        <v>0</v>
      </c>
      <c r="W66" s="269">
        <v>0</v>
      </c>
      <c r="X66" s="89">
        <v>0</v>
      </c>
      <c r="Y66" s="112">
        <v>0</v>
      </c>
      <c r="Z66" s="288">
        <v>0</v>
      </c>
      <c r="AA66" s="372"/>
      <c r="AB66" s="372"/>
      <c r="AC66" s="373"/>
      <c r="AD66" s="373"/>
      <c r="AE66" s="373"/>
      <c r="AF66" s="278"/>
      <c r="AG66" s="278"/>
      <c r="AH66" s="278"/>
      <c r="AI66" s="278"/>
      <c r="AJ66" s="278"/>
      <c r="AK66" s="278"/>
      <c r="AL66" s="278"/>
      <c r="AM66" s="278"/>
      <c r="AN66" s="278"/>
      <c r="AO66" s="278"/>
      <c r="AP66" s="278"/>
    </row>
    <row r="67" spans="1:42" s="30" customFormat="1" ht="23.1" customHeight="1" thickBot="1" x14ac:dyDescent="0.3">
      <c r="A67" s="42"/>
      <c r="B67" s="43"/>
      <c r="C67" s="52"/>
      <c r="D67" s="740" t="s">
        <v>1</v>
      </c>
      <c r="E67" s="724"/>
      <c r="F67" s="724"/>
      <c r="G67" s="724"/>
      <c r="H67" s="725"/>
      <c r="I67" s="72">
        <f t="shared" ref="I67:Z67" si="11">SUM(I50:I66)+I34</f>
        <v>2206660</v>
      </c>
      <c r="J67" s="73">
        <f t="shared" si="11"/>
        <v>0</v>
      </c>
      <c r="K67" s="74">
        <f t="shared" si="11"/>
        <v>0</v>
      </c>
      <c r="L67" s="387">
        <f t="shared" si="11"/>
        <v>217070</v>
      </c>
      <c r="M67" s="388">
        <f t="shared" si="11"/>
        <v>0</v>
      </c>
      <c r="N67" s="389">
        <f t="shared" si="11"/>
        <v>99020</v>
      </c>
      <c r="O67" s="75">
        <f t="shared" si="11"/>
        <v>27530</v>
      </c>
      <c r="P67" s="74">
        <f t="shared" si="11"/>
        <v>90520</v>
      </c>
      <c r="Q67" s="195">
        <f t="shared" si="11"/>
        <v>296030</v>
      </c>
      <c r="R67" s="75">
        <f t="shared" si="11"/>
        <v>14530</v>
      </c>
      <c r="S67" s="74">
        <f t="shared" si="11"/>
        <v>121530</v>
      </c>
      <c r="T67" s="195">
        <f t="shared" si="11"/>
        <v>748810</v>
      </c>
      <c r="U67" s="75">
        <f t="shared" si="11"/>
        <v>2380</v>
      </c>
      <c r="V67" s="74">
        <f t="shared" si="11"/>
        <v>68310</v>
      </c>
      <c r="W67" s="195">
        <f t="shared" si="11"/>
        <v>583060</v>
      </c>
      <c r="X67" s="75">
        <f t="shared" si="11"/>
        <v>2380</v>
      </c>
      <c r="Y67" s="74">
        <f t="shared" si="11"/>
        <v>152560</v>
      </c>
      <c r="Z67" s="77">
        <f t="shared" si="11"/>
        <v>0</v>
      </c>
      <c r="AA67" s="92"/>
      <c r="AB67" s="92"/>
    </row>
    <row r="68" spans="1:42" s="30" customFormat="1" ht="7.5" customHeight="1" thickBot="1" x14ac:dyDescent="0.3">
      <c r="A68" s="47"/>
      <c r="B68" s="47"/>
      <c r="C68" s="47"/>
      <c r="D68" s="53"/>
      <c r="E68" s="53"/>
      <c r="F68" s="53"/>
      <c r="G68" s="53"/>
      <c r="H68" s="53"/>
      <c r="I68" s="61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62"/>
      <c r="X68" s="62"/>
      <c r="Y68" s="62"/>
      <c r="Z68" s="62"/>
    </row>
    <row r="69" spans="1:42" s="3" customFormat="1" ht="15.95" customHeight="1" x14ac:dyDescent="0.25">
      <c r="A69" s="47"/>
      <c r="B69" s="47"/>
      <c r="C69" s="47"/>
      <c r="D69" s="24" t="s">
        <v>23</v>
      </c>
      <c r="E69" s="55"/>
      <c r="F69" s="55"/>
      <c r="G69" s="55"/>
      <c r="H69" s="55"/>
      <c r="I69" s="9" t="s">
        <v>15</v>
      </c>
      <c r="J69" s="60" t="s">
        <v>42</v>
      </c>
      <c r="K69" s="16" t="s">
        <v>24</v>
      </c>
      <c r="L69" s="16"/>
      <c r="M69" s="16" t="s">
        <v>212</v>
      </c>
      <c r="N69" s="60"/>
      <c r="O69" s="18"/>
      <c r="P69" s="18"/>
      <c r="Q69" s="18"/>
      <c r="R69" s="18"/>
      <c r="S69" s="18"/>
      <c r="T69" s="18"/>
      <c r="U69" s="18"/>
      <c r="V69" s="18"/>
      <c r="W69" s="208"/>
      <c r="X69" s="202"/>
      <c r="Y69" s="209"/>
      <c r="Z69" s="183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</row>
    <row r="70" spans="1:42" s="3" customFormat="1" ht="15.95" customHeight="1" x14ac:dyDescent="0.25">
      <c r="A70" s="210"/>
      <c r="B70" s="210"/>
      <c r="C70" s="210"/>
      <c r="D70" s="12"/>
      <c r="E70" s="56"/>
      <c r="F70" s="56"/>
      <c r="G70" s="56"/>
      <c r="H70" s="56"/>
      <c r="I70" s="11" t="s">
        <v>16</v>
      </c>
      <c r="J70" s="19" t="s">
        <v>42</v>
      </c>
      <c r="K70" s="17" t="s">
        <v>25</v>
      </c>
      <c r="L70" s="17"/>
      <c r="M70" s="17" t="s">
        <v>211</v>
      </c>
      <c r="N70" s="19"/>
      <c r="O70" s="20"/>
      <c r="P70" s="20"/>
      <c r="Q70" s="20"/>
      <c r="R70" s="20"/>
      <c r="S70" s="20"/>
      <c r="T70" s="20"/>
      <c r="U70" s="20"/>
      <c r="V70" s="20"/>
      <c r="W70" s="211"/>
      <c r="X70" s="209"/>
      <c r="Y70" s="209"/>
      <c r="Z70" s="183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</row>
    <row r="71" spans="1:42" s="2" customFormat="1" ht="15.95" customHeight="1" x14ac:dyDescent="0.25">
      <c r="A71" s="44"/>
      <c r="B71" s="45"/>
      <c r="C71" s="46"/>
      <c r="D71" s="57"/>
      <c r="E71" s="38"/>
      <c r="F71" s="38"/>
      <c r="G71" s="38"/>
      <c r="H71" s="38"/>
      <c r="I71" s="11" t="s">
        <v>17</v>
      </c>
      <c r="J71" s="19" t="s">
        <v>42</v>
      </c>
      <c r="K71" s="20" t="s">
        <v>214</v>
      </c>
      <c r="L71" s="17"/>
      <c r="M71" s="19"/>
      <c r="N71" s="19"/>
      <c r="O71" s="20"/>
      <c r="P71" s="56"/>
      <c r="Q71" s="56"/>
      <c r="R71" s="56"/>
      <c r="S71" s="56"/>
      <c r="T71" s="56"/>
      <c r="U71" s="56"/>
      <c r="V71" s="56"/>
      <c r="W71" s="58"/>
      <c r="X71" s="8"/>
      <c r="Z71" s="183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</row>
    <row r="72" spans="1:42" s="2" customFormat="1" ht="15.95" customHeight="1" thickBot="1" x14ac:dyDescent="0.3">
      <c r="A72" s="3"/>
      <c r="B72" s="45"/>
      <c r="C72" s="46"/>
      <c r="D72" s="59"/>
      <c r="E72" s="31"/>
      <c r="F72" s="31"/>
      <c r="G72" s="31"/>
      <c r="H72" s="31"/>
      <c r="I72" s="10" t="s">
        <v>18</v>
      </c>
      <c r="J72" s="21" t="s">
        <v>42</v>
      </c>
      <c r="K72" s="22" t="s">
        <v>213</v>
      </c>
      <c r="L72" s="23"/>
      <c r="M72" s="21"/>
      <c r="N72" s="21"/>
      <c r="O72" s="22"/>
      <c r="P72" s="25"/>
      <c r="Q72" s="25"/>
      <c r="R72" s="25"/>
      <c r="S72" s="25"/>
      <c r="T72" s="25"/>
      <c r="U72" s="25"/>
      <c r="V72" s="25"/>
      <c r="W72" s="13"/>
      <c r="Z72" s="183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</row>
    <row r="73" spans="1:42" ht="15.75" customHeight="1" x14ac:dyDescent="0.25">
      <c r="Z73" s="65"/>
    </row>
  </sheetData>
  <mergeCells count="50">
    <mergeCell ref="D67:H67"/>
    <mergeCell ref="Z47:Z49"/>
    <mergeCell ref="A48:A49"/>
    <mergeCell ref="B48:B49"/>
    <mergeCell ref="C48:C49"/>
    <mergeCell ref="G48:G49"/>
    <mergeCell ref="H48:H49"/>
    <mergeCell ref="J48:J49"/>
    <mergeCell ref="K48:K49"/>
    <mergeCell ref="L48:L49"/>
    <mergeCell ref="T48:V48"/>
    <mergeCell ref="W48:Y48"/>
    <mergeCell ref="A46:C47"/>
    <mergeCell ref="D47:D49"/>
    <mergeCell ref="E47:E49"/>
    <mergeCell ref="F47:F49"/>
    <mergeCell ref="M48:M49"/>
    <mergeCell ref="G47:H47"/>
    <mergeCell ref="I47:I49"/>
    <mergeCell ref="M47:P47"/>
    <mergeCell ref="Q47:Y47"/>
    <mergeCell ref="N48:N49"/>
    <mergeCell ref="O48:O49"/>
    <mergeCell ref="P48:P49"/>
    <mergeCell ref="Q48:S48"/>
    <mergeCell ref="D34:H34"/>
    <mergeCell ref="T5:V5"/>
    <mergeCell ref="W5:Y5"/>
    <mergeCell ref="Q4:Y4"/>
    <mergeCell ref="L5:L6"/>
    <mergeCell ref="Q5:S5"/>
    <mergeCell ref="E4:E6"/>
    <mergeCell ref="F4:F6"/>
    <mergeCell ref="G4:H4"/>
    <mergeCell ref="G5:G6"/>
    <mergeCell ref="Z4:Z6"/>
    <mergeCell ref="I4:I6"/>
    <mergeCell ref="D4:D6"/>
    <mergeCell ref="J5:J6"/>
    <mergeCell ref="H5:H6"/>
    <mergeCell ref="M4:P4"/>
    <mergeCell ref="M5:M6"/>
    <mergeCell ref="N5:N6"/>
    <mergeCell ref="O5:O6"/>
    <mergeCell ref="P5:P6"/>
    <mergeCell ref="A3:C4"/>
    <mergeCell ref="A5:A6"/>
    <mergeCell ref="B5:B6"/>
    <mergeCell ref="C5:C6"/>
    <mergeCell ref="K5:K6"/>
  </mergeCells>
  <phoneticPr fontId="0" type="noConversion"/>
  <pageMargins left="0.27559055118110237" right="0.19685039370078741" top="0.98425196850393704" bottom="0.19685039370078741" header="0.78740157480314965" footer="0.19685039370078741"/>
  <pageSetup paperSize="9" scale="54" orientation="landscape" r:id="rId1"/>
  <headerFooter alignWithMargins="0">
    <oddHeader>&amp;C&amp;"Arial,Tučné"&amp;24Požadavky na kapitálový rozpočet statutárního města Ostravy pro rok  2017 a kapitálový výhled na &amp;28léta  2018 - 2020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9"/>
  <sheetViews>
    <sheetView zoomScale="75" zoomScaleNormal="75" workbookViewId="0">
      <selection activeCell="K18" sqref="K18"/>
    </sheetView>
  </sheetViews>
  <sheetFormatPr defaultRowHeight="12.75" x14ac:dyDescent="0.2"/>
  <cols>
    <col min="1" max="3" width="6.7109375" customWidth="1"/>
    <col min="4" max="4" width="46.7109375" customWidth="1"/>
    <col min="5" max="6" width="4.28515625" customWidth="1"/>
    <col min="7" max="8" width="4.85546875" customWidth="1"/>
    <col min="9" max="9" width="13.5703125" customWidth="1"/>
    <col min="10" max="26" width="10.7109375" customWidth="1"/>
  </cols>
  <sheetData>
    <row r="1" spans="1:42" ht="15.75" customHeight="1" x14ac:dyDescent="0.25">
      <c r="Z1" s="65" t="s">
        <v>114</v>
      </c>
    </row>
    <row r="2" spans="1:42" ht="24.75" customHeight="1" x14ac:dyDescent="0.25">
      <c r="A2" s="5"/>
      <c r="D2" s="63" t="s">
        <v>44</v>
      </c>
      <c r="E2" s="64" t="s">
        <v>50</v>
      </c>
      <c r="F2" s="65"/>
      <c r="G2" s="65"/>
      <c r="H2" s="65"/>
      <c r="I2" s="65"/>
      <c r="J2" s="65"/>
      <c r="K2" s="65"/>
      <c r="L2" s="65"/>
      <c r="M2" s="14"/>
      <c r="N2" s="14"/>
      <c r="O2" s="14"/>
      <c r="P2" s="1"/>
      <c r="Z2" s="4" t="s">
        <v>26</v>
      </c>
    </row>
    <row r="3" spans="1:42" ht="15" customHeight="1" thickBot="1" x14ac:dyDescent="0.25">
      <c r="A3" s="692" t="s">
        <v>118</v>
      </c>
      <c r="B3" s="693"/>
      <c r="C3" s="694"/>
      <c r="I3" s="6" t="s">
        <v>2</v>
      </c>
      <c r="J3" s="6" t="s">
        <v>3</v>
      </c>
      <c r="K3" s="6" t="s">
        <v>4</v>
      </c>
      <c r="L3" s="6" t="s">
        <v>5</v>
      </c>
      <c r="M3" s="6" t="s">
        <v>6</v>
      </c>
      <c r="N3" s="6" t="s">
        <v>7</v>
      </c>
      <c r="O3" s="7" t="s">
        <v>208</v>
      </c>
      <c r="P3" s="7" t="s">
        <v>8</v>
      </c>
      <c r="Q3" s="7" t="s">
        <v>9</v>
      </c>
      <c r="R3" s="7" t="s">
        <v>10</v>
      </c>
      <c r="S3" s="7" t="s">
        <v>209</v>
      </c>
      <c r="T3" s="7" t="s">
        <v>11</v>
      </c>
      <c r="U3" s="7" t="s">
        <v>14</v>
      </c>
      <c r="V3" s="7" t="s">
        <v>19</v>
      </c>
      <c r="W3" s="7" t="s">
        <v>210</v>
      </c>
      <c r="X3" s="6" t="s">
        <v>30</v>
      </c>
      <c r="Y3" s="6" t="s">
        <v>31</v>
      </c>
      <c r="Z3" s="6" t="s">
        <v>32</v>
      </c>
    </row>
    <row r="4" spans="1:42" ht="15.75" customHeight="1" thickBot="1" x14ac:dyDescent="0.25">
      <c r="A4" s="695"/>
      <c r="B4" s="696"/>
      <c r="C4" s="697"/>
      <c r="D4" s="711" t="s">
        <v>0</v>
      </c>
      <c r="E4" s="729" t="s">
        <v>34</v>
      </c>
      <c r="F4" s="732" t="s">
        <v>35</v>
      </c>
      <c r="G4" s="735" t="s">
        <v>36</v>
      </c>
      <c r="H4" s="736"/>
      <c r="I4" s="708" t="s">
        <v>27</v>
      </c>
      <c r="J4" s="27" t="s">
        <v>33</v>
      </c>
      <c r="K4" s="27" t="s">
        <v>13</v>
      </c>
      <c r="L4" s="390" t="s">
        <v>12</v>
      </c>
      <c r="M4" s="716" t="s">
        <v>128</v>
      </c>
      <c r="N4" s="717"/>
      <c r="O4" s="717"/>
      <c r="P4" s="718"/>
      <c r="Q4" s="678" t="s">
        <v>136</v>
      </c>
      <c r="R4" s="679"/>
      <c r="S4" s="679"/>
      <c r="T4" s="679"/>
      <c r="U4" s="679"/>
      <c r="V4" s="679"/>
      <c r="W4" s="679"/>
      <c r="X4" s="679"/>
      <c r="Y4" s="679"/>
      <c r="Z4" s="668" t="s">
        <v>135</v>
      </c>
    </row>
    <row r="5" spans="1:42" ht="15.75" customHeight="1" x14ac:dyDescent="0.2">
      <c r="A5" s="698" t="s">
        <v>39</v>
      </c>
      <c r="B5" s="700" t="s">
        <v>40</v>
      </c>
      <c r="C5" s="702" t="s">
        <v>41</v>
      </c>
      <c r="D5" s="712"/>
      <c r="E5" s="730"/>
      <c r="F5" s="733"/>
      <c r="G5" s="737" t="s">
        <v>37</v>
      </c>
      <c r="H5" s="714" t="s">
        <v>38</v>
      </c>
      <c r="I5" s="709"/>
      <c r="J5" s="704" t="s">
        <v>132</v>
      </c>
      <c r="K5" s="704" t="s">
        <v>133</v>
      </c>
      <c r="L5" s="727" t="s">
        <v>134</v>
      </c>
      <c r="M5" s="719" t="s">
        <v>129</v>
      </c>
      <c r="N5" s="721" t="s">
        <v>43</v>
      </c>
      <c r="O5" s="683" t="s">
        <v>21</v>
      </c>
      <c r="P5" s="685" t="s">
        <v>22</v>
      </c>
      <c r="Q5" s="675" t="s">
        <v>117</v>
      </c>
      <c r="R5" s="676"/>
      <c r="S5" s="680"/>
      <c r="T5" s="675" t="s">
        <v>121</v>
      </c>
      <c r="U5" s="676"/>
      <c r="V5" s="677"/>
      <c r="W5" s="676" t="s">
        <v>130</v>
      </c>
      <c r="X5" s="676"/>
      <c r="Y5" s="726"/>
      <c r="Z5" s="706"/>
    </row>
    <row r="6" spans="1:42" ht="39" customHeight="1" thickBot="1" x14ac:dyDescent="0.25">
      <c r="A6" s="699"/>
      <c r="B6" s="701"/>
      <c r="C6" s="703"/>
      <c r="D6" s="713"/>
      <c r="E6" s="730"/>
      <c r="F6" s="733"/>
      <c r="G6" s="744"/>
      <c r="H6" s="743"/>
      <c r="I6" s="710"/>
      <c r="J6" s="705"/>
      <c r="K6" s="705"/>
      <c r="L6" s="728"/>
      <c r="M6" s="720"/>
      <c r="N6" s="722"/>
      <c r="O6" s="684"/>
      <c r="P6" s="686"/>
      <c r="Q6" s="194" t="s">
        <v>20</v>
      </c>
      <c r="R6" s="26" t="s">
        <v>28</v>
      </c>
      <c r="S6" s="15" t="s">
        <v>29</v>
      </c>
      <c r="T6" s="197" t="s">
        <v>20</v>
      </c>
      <c r="U6" s="26" t="s">
        <v>28</v>
      </c>
      <c r="V6" s="15" t="s">
        <v>29</v>
      </c>
      <c r="W6" s="197" t="s">
        <v>20</v>
      </c>
      <c r="X6" s="26" t="s">
        <v>28</v>
      </c>
      <c r="Y6" s="15" t="s">
        <v>29</v>
      </c>
      <c r="Z6" s="707"/>
    </row>
    <row r="7" spans="1:42" s="28" customFormat="1" ht="25.15" customHeight="1" x14ac:dyDescent="0.25">
      <c r="A7" s="492"/>
      <c r="B7" s="493"/>
      <c r="C7" s="494"/>
      <c r="D7" s="409" t="s">
        <v>368</v>
      </c>
      <c r="E7" s="495" t="s">
        <v>374</v>
      </c>
      <c r="F7" s="496" t="s">
        <v>374</v>
      </c>
      <c r="G7" s="496">
        <v>2016</v>
      </c>
      <c r="H7" s="501">
        <v>2017</v>
      </c>
      <c r="I7" s="86">
        <f t="shared" ref="I7:I12" si="0">J7+K7+L7+SUM(Q7:Z7)</f>
        <v>800</v>
      </c>
      <c r="J7" s="504">
        <v>0</v>
      </c>
      <c r="K7" s="219">
        <v>50</v>
      </c>
      <c r="L7" s="422">
        <v>750</v>
      </c>
      <c r="M7" s="505">
        <v>0</v>
      </c>
      <c r="N7" s="506">
        <v>650</v>
      </c>
      <c r="O7" s="218">
        <v>0</v>
      </c>
      <c r="P7" s="219">
        <v>100</v>
      </c>
      <c r="Q7" s="507">
        <v>0</v>
      </c>
      <c r="R7" s="218">
        <v>0</v>
      </c>
      <c r="S7" s="219">
        <v>0</v>
      </c>
      <c r="T7" s="507">
        <v>0</v>
      </c>
      <c r="U7" s="218">
        <v>0</v>
      </c>
      <c r="V7" s="219">
        <v>0</v>
      </c>
      <c r="W7" s="507">
        <v>0</v>
      </c>
      <c r="X7" s="218">
        <v>0</v>
      </c>
      <c r="Y7" s="219">
        <v>0</v>
      </c>
      <c r="Z7" s="225">
        <v>0</v>
      </c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</row>
    <row r="8" spans="1:42" s="29" customFormat="1" ht="25.15" customHeight="1" x14ac:dyDescent="0.25">
      <c r="A8" s="497"/>
      <c r="B8" s="498"/>
      <c r="C8" s="499"/>
      <c r="D8" s="216" t="s">
        <v>369</v>
      </c>
      <c r="E8" s="228" t="s">
        <v>374</v>
      </c>
      <c r="F8" s="217" t="s">
        <v>374</v>
      </c>
      <c r="G8" s="217">
        <v>2016</v>
      </c>
      <c r="H8" s="353">
        <v>2018</v>
      </c>
      <c r="I8" s="86">
        <f t="shared" si="0"/>
        <v>34960</v>
      </c>
      <c r="J8" s="221">
        <v>0</v>
      </c>
      <c r="K8" s="223">
        <v>110</v>
      </c>
      <c r="L8" s="508">
        <v>1300</v>
      </c>
      <c r="M8" s="429">
        <v>0</v>
      </c>
      <c r="N8" s="430">
        <v>1105</v>
      </c>
      <c r="O8" s="222">
        <v>0</v>
      </c>
      <c r="P8" s="223">
        <v>195</v>
      </c>
      <c r="Q8" s="431">
        <v>28550</v>
      </c>
      <c r="R8" s="222">
        <v>0</v>
      </c>
      <c r="S8" s="223">
        <v>5000</v>
      </c>
      <c r="T8" s="431">
        <v>0</v>
      </c>
      <c r="U8" s="222">
        <v>0</v>
      </c>
      <c r="V8" s="223">
        <v>0</v>
      </c>
      <c r="W8" s="431">
        <v>0</v>
      </c>
      <c r="X8" s="222">
        <v>0</v>
      </c>
      <c r="Y8" s="223">
        <v>0</v>
      </c>
      <c r="Z8" s="432">
        <v>0</v>
      </c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</row>
    <row r="9" spans="1:42" s="29" customFormat="1" ht="25.15" customHeight="1" x14ac:dyDescent="0.25">
      <c r="A9" s="497"/>
      <c r="B9" s="498"/>
      <c r="C9" s="499"/>
      <c r="D9" s="111" t="s">
        <v>370</v>
      </c>
      <c r="E9" s="228" t="s">
        <v>374</v>
      </c>
      <c r="F9" s="217" t="s">
        <v>374</v>
      </c>
      <c r="G9" s="217">
        <v>2014</v>
      </c>
      <c r="H9" s="353">
        <v>2018</v>
      </c>
      <c r="I9" s="86">
        <f t="shared" si="0"/>
        <v>6143</v>
      </c>
      <c r="J9" s="221">
        <v>43</v>
      </c>
      <c r="K9" s="223">
        <v>0</v>
      </c>
      <c r="L9" s="509">
        <v>500</v>
      </c>
      <c r="M9" s="429">
        <v>0</v>
      </c>
      <c r="N9" s="430">
        <v>400</v>
      </c>
      <c r="O9" s="222">
        <v>0</v>
      </c>
      <c r="P9" s="223">
        <v>100</v>
      </c>
      <c r="Q9" s="431">
        <v>5200</v>
      </c>
      <c r="R9" s="222">
        <v>0</v>
      </c>
      <c r="S9" s="223">
        <v>400</v>
      </c>
      <c r="T9" s="431">
        <v>0</v>
      </c>
      <c r="U9" s="222">
        <v>0</v>
      </c>
      <c r="V9" s="223">
        <v>0</v>
      </c>
      <c r="W9" s="431">
        <v>0</v>
      </c>
      <c r="X9" s="222">
        <v>0</v>
      </c>
      <c r="Y9" s="223">
        <v>0</v>
      </c>
      <c r="Z9" s="432">
        <v>0</v>
      </c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</row>
    <row r="10" spans="1:42" s="29" customFormat="1" ht="25.15" customHeight="1" x14ac:dyDescent="0.25">
      <c r="A10" s="497"/>
      <c r="B10" s="498"/>
      <c r="C10" s="499"/>
      <c r="D10" s="456" t="s">
        <v>371</v>
      </c>
      <c r="E10" s="228" t="s">
        <v>374</v>
      </c>
      <c r="F10" s="217" t="s">
        <v>374</v>
      </c>
      <c r="G10" s="217">
        <v>2012</v>
      </c>
      <c r="H10" s="353">
        <v>2017</v>
      </c>
      <c r="I10" s="86">
        <f t="shared" si="0"/>
        <v>696</v>
      </c>
      <c r="J10" s="221">
        <v>296</v>
      </c>
      <c r="K10" s="223">
        <v>0</v>
      </c>
      <c r="L10" s="508">
        <v>400</v>
      </c>
      <c r="M10" s="429">
        <v>0</v>
      </c>
      <c r="N10" s="430">
        <v>360</v>
      </c>
      <c r="O10" s="222">
        <v>0</v>
      </c>
      <c r="P10" s="223">
        <v>40</v>
      </c>
      <c r="Q10" s="431">
        <v>0</v>
      </c>
      <c r="R10" s="222">
        <v>0</v>
      </c>
      <c r="S10" s="223">
        <v>0</v>
      </c>
      <c r="T10" s="431">
        <v>0</v>
      </c>
      <c r="U10" s="222">
        <v>0</v>
      </c>
      <c r="V10" s="223">
        <v>0</v>
      </c>
      <c r="W10" s="431">
        <v>0</v>
      </c>
      <c r="X10" s="222">
        <v>0</v>
      </c>
      <c r="Y10" s="223">
        <v>0</v>
      </c>
      <c r="Z10" s="432">
        <v>0</v>
      </c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</row>
    <row r="11" spans="1:42" s="29" customFormat="1" ht="31.15" customHeight="1" x14ac:dyDescent="0.25">
      <c r="A11" s="497"/>
      <c r="B11" s="498"/>
      <c r="C11" s="499"/>
      <c r="D11" s="456" t="s">
        <v>372</v>
      </c>
      <c r="E11" s="228" t="s">
        <v>374</v>
      </c>
      <c r="F11" s="217" t="s">
        <v>374</v>
      </c>
      <c r="G11" s="217">
        <v>2008</v>
      </c>
      <c r="H11" s="353">
        <v>2018</v>
      </c>
      <c r="I11" s="86">
        <f t="shared" si="0"/>
        <v>4812</v>
      </c>
      <c r="J11" s="221">
        <v>344</v>
      </c>
      <c r="K11" s="223">
        <v>0</v>
      </c>
      <c r="L11" s="509">
        <f t="shared" ref="L11" si="1">M11+N11+O11+P11</f>
        <v>0</v>
      </c>
      <c r="M11" s="429">
        <v>0</v>
      </c>
      <c r="N11" s="430">
        <v>0</v>
      </c>
      <c r="O11" s="222">
        <v>0</v>
      </c>
      <c r="P11" s="223">
        <v>0</v>
      </c>
      <c r="Q11" s="431">
        <v>1340</v>
      </c>
      <c r="R11" s="222">
        <v>3128</v>
      </c>
      <c r="S11" s="223">
        <v>0</v>
      </c>
      <c r="T11" s="431">
        <v>0</v>
      </c>
      <c r="U11" s="222">
        <v>0</v>
      </c>
      <c r="V11" s="223">
        <v>0</v>
      </c>
      <c r="W11" s="431">
        <v>0</v>
      </c>
      <c r="X11" s="222">
        <v>0</v>
      </c>
      <c r="Y11" s="223">
        <v>0</v>
      </c>
      <c r="Z11" s="432">
        <v>0</v>
      </c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</row>
    <row r="12" spans="1:42" s="29" customFormat="1" ht="25.15" customHeight="1" thickBot="1" x14ac:dyDescent="0.3">
      <c r="A12" s="497"/>
      <c r="B12" s="498"/>
      <c r="C12" s="499"/>
      <c r="D12" s="500" t="s">
        <v>373</v>
      </c>
      <c r="E12" s="502" t="s">
        <v>374</v>
      </c>
      <c r="F12" s="436" t="s">
        <v>374</v>
      </c>
      <c r="G12" s="436">
        <v>2017</v>
      </c>
      <c r="H12" s="503">
        <v>2017</v>
      </c>
      <c r="I12" s="86">
        <f t="shared" si="0"/>
        <v>200</v>
      </c>
      <c r="J12" s="221">
        <v>0</v>
      </c>
      <c r="K12" s="223">
        <v>0</v>
      </c>
      <c r="L12" s="508">
        <v>200</v>
      </c>
      <c r="M12" s="429">
        <v>0</v>
      </c>
      <c r="N12" s="430">
        <v>180</v>
      </c>
      <c r="O12" s="222">
        <v>0</v>
      </c>
      <c r="P12" s="223">
        <v>20</v>
      </c>
      <c r="Q12" s="431">
        <v>0</v>
      </c>
      <c r="R12" s="222">
        <v>0</v>
      </c>
      <c r="S12" s="223">
        <v>0</v>
      </c>
      <c r="T12" s="431">
        <v>0</v>
      </c>
      <c r="U12" s="222">
        <v>0</v>
      </c>
      <c r="V12" s="223">
        <v>0</v>
      </c>
      <c r="W12" s="431">
        <v>0</v>
      </c>
      <c r="X12" s="222">
        <v>0</v>
      </c>
      <c r="Y12" s="223">
        <v>0</v>
      </c>
      <c r="Z12" s="432">
        <v>0</v>
      </c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</row>
    <row r="13" spans="1:42" s="30" customFormat="1" ht="23.1" customHeight="1" thickBot="1" x14ac:dyDescent="0.3">
      <c r="A13" s="190"/>
      <c r="B13" s="191"/>
      <c r="C13" s="192"/>
      <c r="D13" s="740" t="s">
        <v>1</v>
      </c>
      <c r="E13" s="724"/>
      <c r="F13" s="724"/>
      <c r="G13" s="724"/>
      <c r="H13" s="725"/>
      <c r="I13" s="72">
        <f t="shared" ref="I13:Z13" si="2">SUM(I7:I12)</f>
        <v>47611</v>
      </c>
      <c r="J13" s="73">
        <f t="shared" si="2"/>
        <v>683</v>
      </c>
      <c r="K13" s="74">
        <f t="shared" si="2"/>
        <v>160</v>
      </c>
      <c r="L13" s="387">
        <f t="shared" si="2"/>
        <v>3150</v>
      </c>
      <c r="M13" s="388">
        <f t="shared" si="2"/>
        <v>0</v>
      </c>
      <c r="N13" s="389">
        <f t="shared" si="2"/>
        <v>2695</v>
      </c>
      <c r="O13" s="75">
        <f t="shared" si="2"/>
        <v>0</v>
      </c>
      <c r="P13" s="74">
        <f t="shared" si="2"/>
        <v>455</v>
      </c>
      <c r="Q13" s="195">
        <f t="shared" si="2"/>
        <v>35090</v>
      </c>
      <c r="R13" s="76">
        <f t="shared" si="2"/>
        <v>3128</v>
      </c>
      <c r="S13" s="74">
        <f t="shared" si="2"/>
        <v>5400</v>
      </c>
      <c r="T13" s="195">
        <f t="shared" si="2"/>
        <v>0</v>
      </c>
      <c r="U13" s="75">
        <f t="shared" si="2"/>
        <v>0</v>
      </c>
      <c r="V13" s="74">
        <f t="shared" si="2"/>
        <v>0</v>
      </c>
      <c r="W13" s="195">
        <f t="shared" si="2"/>
        <v>0</v>
      </c>
      <c r="X13" s="75">
        <f t="shared" si="2"/>
        <v>0</v>
      </c>
      <c r="Y13" s="74">
        <f t="shared" si="2"/>
        <v>0</v>
      </c>
      <c r="Z13" s="77">
        <f t="shared" si="2"/>
        <v>0</v>
      </c>
      <c r="AA13" s="92"/>
    </row>
    <row r="14" spans="1:42" s="128" customFormat="1" ht="23.1" customHeight="1" x14ac:dyDescent="0.25">
      <c r="A14" s="47"/>
      <c r="B14" s="47"/>
      <c r="C14" s="47"/>
      <c r="D14" s="193"/>
      <c r="E14" s="193"/>
      <c r="F14" s="193"/>
      <c r="G14" s="193"/>
      <c r="H14" s="193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53"/>
    </row>
    <row r="15" spans="1:42" s="128" customFormat="1" ht="23.1" customHeight="1" x14ac:dyDescent="0.25">
      <c r="A15" s="47"/>
      <c r="B15" s="47"/>
      <c r="C15" s="47"/>
      <c r="D15" s="193"/>
      <c r="E15" s="193"/>
      <c r="F15" s="193"/>
      <c r="G15" s="193"/>
      <c r="H15" s="193"/>
      <c r="I15" s="184"/>
      <c r="J15" s="184"/>
      <c r="K15" s="184"/>
      <c r="L15" s="184"/>
      <c r="M15" s="184"/>
      <c r="N15" s="184"/>
      <c r="O15" s="184"/>
      <c r="P15" s="184"/>
      <c r="Q15" s="184"/>
      <c r="R15" s="184"/>
      <c r="S15" s="184"/>
      <c r="T15" s="184"/>
      <c r="U15" s="184"/>
      <c r="V15" s="184"/>
      <c r="W15" s="184"/>
      <c r="X15" s="184"/>
      <c r="Y15" s="184"/>
      <c r="Z15" s="184"/>
      <c r="AA15" s="153"/>
    </row>
    <row r="16" spans="1:42" s="128" customFormat="1" ht="23.1" customHeight="1" x14ac:dyDescent="0.25">
      <c r="A16" s="47"/>
      <c r="B16" s="47"/>
      <c r="C16" s="47"/>
      <c r="D16" s="193"/>
      <c r="E16" s="193"/>
      <c r="F16" s="193"/>
      <c r="G16" s="193"/>
      <c r="H16" s="193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4"/>
      <c r="U16" s="184"/>
      <c r="V16" s="184"/>
      <c r="W16" s="184"/>
      <c r="X16" s="184"/>
      <c r="Y16" s="184"/>
      <c r="Z16" s="184"/>
      <c r="AA16" s="153"/>
    </row>
    <row r="17" spans="1:42" s="203" customFormat="1" ht="25.5" customHeight="1" x14ac:dyDescent="0.25">
      <c r="A17" s="47"/>
      <c r="B17" s="47"/>
      <c r="C17" s="47"/>
      <c r="D17" s="201"/>
      <c r="E17" s="201"/>
      <c r="F17" s="201"/>
      <c r="G17" s="201"/>
      <c r="H17" s="201"/>
      <c r="I17" s="20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</row>
    <row r="18" spans="1:42" ht="24.75" customHeight="1" x14ac:dyDescent="0.25">
      <c r="A18" s="5"/>
      <c r="D18" s="63" t="s">
        <v>44</v>
      </c>
      <c r="E18" s="64" t="s">
        <v>51</v>
      </c>
      <c r="F18" s="65"/>
      <c r="G18" s="65"/>
      <c r="H18" s="65"/>
      <c r="I18" s="65"/>
      <c r="J18" s="65"/>
      <c r="K18" s="65"/>
      <c r="L18" s="65"/>
      <c r="M18" s="14"/>
      <c r="N18" s="14"/>
      <c r="O18" s="14"/>
      <c r="P18" s="1"/>
      <c r="Z18" s="4" t="s">
        <v>26</v>
      </c>
    </row>
    <row r="19" spans="1:42" ht="15" customHeight="1" thickBot="1" x14ac:dyDescent="0.25">
      <c r="A19" s="692" t="s">
        <v>118</v>
      </c>
      <c r="B19" s="693"/>
      <c r="C19" s="694"/>
      <c r="I19" s="6" t="s">
        <v>2</v>
      </c>
      <c r="J19" s="6" t="s">
        <v>3</v>
      </c>
      <c r="K19" s="6" t="s">
        <v>4</v>
      </c>
      <c r="L19" s="6" t="s">
        <v>5</v>
      </c>
      <c r="M19" s="6" t="s">
        <v>6</v>
      </c>
      <c r="N19" s="6" t="s">
        <v>7</v>
      </c>
      <c r="O19" s="7" t="s">
        <v>208</v>
      </c>
      <c r="P19" s="7" t="s">
        <v>8</v>
      </c>
      <c r="Q19" s="7" t="s">
        <v>9</v>
      </c>
      <c r="R19" s="7" t="s">
        <v>10</v>
      </c>
      <c r="S19" s="7" t="s">
        <v>209</v>
      </c>
      <c r="T19" s="7" t="s">
        <v>11</v>
      </c>
      <c r="U19" s="7" t="s">
        <v>14</v>
      </c>
      <c r="V19" s="7" t="s">
        <v>19</v>
      </c>
      <c r="W19" s="7" t="s">
        <v>210</v>
      </c>
      <c r="X19" s="6" t="s">
        <v>30</v>
      </c>
      <c r="Y19" s="6" t="s">
        <v>31</v>
      </c>
      <c r="Z19" s="6" t="s">
        <v>32</v>
      </c>
    </row>
    <row r="20" spans="1:42" ht="15.75" customHeight="1" thickBot="1" x14ac:dyDescent="0.25">
      <c r="A20" s="695"/>
      <c r="B20" s="696"/>
      <c r="C20" s="697"/>
      <c r="D20" s="711" t="s">
        <v>0</v>
      </c>
      <c r="E20" s="729" t="s">
        <v>34</v>
      </c>
      <c r="F20" s="732" t="s">
        <v>35</v>
      </c>
      <c r="G20" s="735" t="s">
        <v>36</v>
      </c>
      <c r="H20" s="736"/>
      <c r="I20" s="708" t="s">
        <v>27</v>
      </c>
      <c r="J20" s="27" t="s">
        <v>33</v>
      </c>
      <c r="K20" s="27" t="s">
        <v>13</v>
      </c>
      <c r="L20" s="390" t="s">
        <v>12</v>
      </c>
      <c r="M20" s="716" t="s">
        <v>128</v>
      </c>
      <c r="N20" s="717"/>
      <c r="O20" s="717"/>
      <c r="P20" s="718"/>
      <c r="Q20" s="678" t="s">
        <v>136</v>
      </c>
      <c r="R20" s="679"/>
      <c r="S20" s="679"/>
      <c r="T20" s="679"/>
      <c r="U20" s="679"/>
      <c r="V20" s="679"/>
      <c r="W20" s="679"/>
      <c r="X20" s="679"/>
      <c r="Y20" s="679"/>
      <c r="Z20" s="668" t="s">
        <v>135</v>
      </c>
    </row>
    <row r="21" spans="1:42" ht="15.75" customHeight="1" x14ac:dyDescent="0.2">
      <c r="A21" s="698" t="s">
        <v>39</v>
      </c>
      <c r="B21" s="700" t="s">
        <v>40</v>
      </c>
      <c r="C21" s="702" t="s">
        <v>41</v>
      </c>
      <c r="D21" s="712"/>
      <c r="E21" s="730"/>
      <c r="F21" s="733"/>
      <c r="G21" s="737" t="s">
        <v>37</v>
      </c>
      <c r="H21" s="714" t="s">
        <v>38</v>
      </c>
      <c r="I21" s="709"/>
      <c r="J21" s="704" t="s">
        <v>132</v>
      </c>
      <c r="K21" s="704" t="s">
        <v>133</v>
      </c>
      <c r="L21" s="727" t="s">
        <v>134</v>
      </c>
      <c r="M21" s="719" t="s">
        <v>129</v>
      </c>
      <c r="N21" s="721" t="s">
        <v>43</v>
      </c>
      <c r="O21" s="683" t="s">
        <v>21</v>
      </c>
      <c r="P21" s="685" t="s">
        <v>22</v>
      </c>
      <c r="Q21" s="675" t="s">
        <v>117</v>
      </c>
      <c r="R21" s="676"/>
      <c r="S21" s="680"/>
      <c r="T21" s="675" t="s">
        <v>121</v>
      </c>
      <c r="U21" s="676"/>
      <c r="V21" s="677"/>
      <c r="W21" s="676" t="s">
        <v>130</v>
      </c>
      <c r="X21" s="676"/>
      <c r="Y21" s="726"/>
      <c r="Z21" s="706"/>
    </row>
    <row r="22" spans="1:42" ht="39" customHeight="1" thickBot="1" x14ac:dyDescent="0.25">
      <c r="A22" s="699"/>
      <c r="B22" s="701"/>
      <c r="C22" s="703"/>
      <c r="D22" s="713"/>
      <c r="E22" s="730"/>
      <c r="F22" s="733"/>
      <c r="G22" s="744"/>
      <c r="H22" s="743"/>
      <c r="I22" s="710"/>
      <c r="J22" s="705"/>
      <c r="K22" s="705"/>
      <c r="L22" s="728"/>
      <c r="M22" s="720"/>
      <c r="N22" s="722"/>
      <c r="O22" s="684"/>
      <c r="P22" s="686"/>
      <c r="Q22" s="194" t="s">
        <v>20</v>
      </c>
      <c r="R22" s="26" t="s">
        <v>28</v>
      </c>
      <c r="S22" s="15" t="s">
        <v>29</v>
      </c>
      <c r="T22" s="197" t="s">
        <v>20</v>
      </c>
      <c r="U22" s="26" t="s">
        <v>28</v>
      </c>
      <c r="V22" s="15" t="s">
        <v>29</v>
      </c>
      <c r="W22" s="197" t="s">
        <v>20</v>
      </c>
      <c r="X22" s="26" t="s">
        <v>28</v>
      </c>
      <c r="Y22" s="15" t="s">
        <v>29</v>
      </c>
      <c r="Z22" s="707"/>
    </row>
    <row r="23" spans="1:42" s="28" customFormat="1" ht="25.5" customHeight="1" x14ac:dyDescent="0.25">
      <c r="A23" s="48">
        <v>2212</v>
      </c>
      <c r="B23" s="49"/>
      <c r="C23" s="50"/>
      <c r="D23" s="109" t="s">
        <v>375</v>
      </c>
      <c r="E23" s="32" t="s">
        <v>376</v>
      </c>
      <c r="F23" s="33" t="s">
        <v>376</v>
      </c>
      <c r="G23" s="33">
        <v>2017</v>
      </c>
      <c r="H23" s="176">
        <v>2017</v>
      </c>
      <c r="I23" s="78">
        <v>14800</v>
      </c>
      <c r="J23" s="80">
        <v>0</v>
      </c>
      <c r="K23" s="143">
        <v>0</v>
      </c>
      <c r="L23" s="380">
        <v>14800</v>
      </c>
      <c r="M23" s="376">
        <v>0</v>
      </c>
      <c r="N23" s="377">
        <v>14400</v>
      </c>
      <c r="O23" s="113">
        <v>0</v>
      </c>
      <c r="P23" s="143">
        <v>400</v>
      </c>
      <c r="Q23" s="268">
        <v>0</v>
      </c>
      <c r="R23" s="113">
        <v>0</v>
      </c>
      <c r="S23" s="143">
        <v>0</v>
      </c>
      <c r="T23" s="268">
        <v>0</v>
      </c>
      <c r="U23" s="113">
        <v>0</v>
      </c>
      <c r="V23" s="143">
        <v>0</v>
      </c>
      <c r="W23" s="268">
        <v>0</v>
      </c>
      <c r="X23" s="113">
        <v>0</v>
      </c>
      <c r="Y23" s="143">
        <v>0</v>
      </c>
      <c r="Z23" s="81">
        <v>0</v>
      </c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</row>
    <row r="24" spans="1:42" s="29" customFormat="1" ht="25.5" customHeight="1" x14ac:dyDescent="0.25">
      <c r="A24" s="40">
        <v>2219</v>
      </c>
      <c r="B24" s="41"/>
      <c r="C24" s="51"/>
      <c r="D24" s="104" t="s">
        <v>377</v>
      </c>
      <c r="E24" s="35" t="s">
        <v>376</v>
      </c>
      <c r="F24" s="36" t="s">
        <v>376</v>
      </c>
      <c r="G24" s="36">
        <v>2020</v>
      </c>
      <c r="H24" s="172">
        <v>2020</v>
      </c>
      <c r="I24" s="86">
        <v>3600</v>
      </c>
      <c r="J24" s="87">
        <v>0</v>
      </c>
      <c r="K24" s="112">
        <v>0</v>
      </c>
      <c r="L24" s="383">
        <v>0</v>
      </c>
      <c r="M24" s="378">
        <v>0</v>
      </c>
      <c r="N24" s="379">
        <v>0</v>
      </c>
      <c r="O24" s="89">
        <v>0</v>
      </c>
      <c r="P24" s="112">
        <v>0</v>
      </c>
      <c r="Q24" s="269">
        <v>0</v>
      </c>
      <c r="R24" s="89">
        <v>0</v>
      </c>
      <c r="S24" s="112">
        <v>0</v>
      </c>
      <c r="T24" s="269">
        <v>0</v>
      </c>
      <c r="U24" s="89">
        <v>0</v>
      </c>
      <c r="V24" s="112">
        <v>0</v>
      </c>
      <c r="W24" s="269">
        <v>3300</v>
      </c>
      <c r="X24" s="89">
        <v>0</v>
      </c>
      <c r="Y24" s="112">
        <v>300</v>
      </c>
      <c r="Z24" s="88">
        <v>0</v>
      </c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</row>
    <row r="25" spans="1:42" s="29" customFormat="1" ht="25.5" customHeight="1" x14ac:dyDescent="0.25">
      <c r="A25" s="40">
        <v>3113</v>
      </c>
      <c r="B25" s="41"/>
      <c r="C25" s="51"/>
      <c r="D25" s="216" t="s">
        <v>378</v>
      </c>
      <c r="E25" s="35" t="s">
        <v>376</v>
      </c>
      <c r="F25" s="36" t="s">
        <v>376</v>
      </c>
      <c r="G25" s="36">
        <v>2011</v>
      </c>
      <c r="H25" s="172">
        <v>2020</v>
      </c>
      <c r="I25" s="86">
        <v>9400</v>
      </c>
      <c r="J25" s="87">
        <v>4000</v>
      </c>
      <c r="K25" s="112">
        <v>0</v>
      </c>
      <c r="L25" s="383">
        <v>0</v>
      </c>
      <c r="M25" s="378">
        <v>0</v>
      </c>
      <c r="N25" s="379">
        <v>0</v>
      </c>
      <c r="O25" s="89">
        <v>0</v>
      </c>
      <c r="P25" s="112">
        <v>0</v>
      </c>
      <c r="Q25" s="269">
        <v>0</v>
      </c>
      <c r="R25" s="89">
        <v>0</v>
      </c>
      <c r="S25" s="112">
        <v>0</v>
      </c>
      <c r="T25" s="269">
        <v>2400</v>
      </c>
      <c r="U25" s="89">
        <v>0</v>
      </c>
      <c r="V25" s="112">
        <v>0</v>
      </c>
      <c r="W25" s="269">
        <v>3000</v>
      </c>
      <c r="X25" s="89">
        <v>0</v>
      </c>
      <c r="Y25" s="112">
        <v>0</v>
      </c>
      <c r="Z25" s="88">
        <v>0</v>
      </c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</row>
    <row r="26" spans="1:42" s="29" customFormat="1" ht="25.5" customHeight="1" x14ac:dyDescent="0.25">
      <c r="A26" s="40">
        <v>3412</v>
      </c>
      <c r="B26" s="41"/>
      <c r="C26" s="51"/>
      <c r="D26" s="116" t="s">
        <v>379</v>
      </c>
      <c r="E26" s="35" t="s">
        <v>376</v>
      </c>
      <c r="F26" s="36" t="s">
        <v>376</v>
      </c>
      <c r="G26" s="36">
        <v>2017</v>
      </c>
      <c r="H26" s="172">
        <v>2018</v>
      </c>
      <c r="I26" s="86">
        <v>8000</v>
      </c>
      <c r="J26" s="87">
        <v>0</v>
      </c>
      <c r="K26" s="112">
        <v>0</v>
      </c>
      <c r="L26" s="383">
        <v>5000</v>
      </c>
      <c r="M26" s="378">
        <v>0</v>
      </c>
      <c r="N26" s="379">
        <v>4500</v>
      </c>
      <c r="O26" s="89">
        <v>0</v>
      </c>
      <c r="P26" s="112">
        <v>500</v>
      </c>
      <c r="Q26" s="269">
        <v>2700</v>
      </c>
      <c r="R26" s="89">
        <v>0</v>
      </c>
      <c r="S26" s="112">
        <v>300</v>
      </c>
      <c r="T26" s="269">
        <v>0</v>
      </c>
      <c r="U26" s="89">
        <v>0</v>
      </c>
      <c r="V26" s="112">
        <v>0</v>
      </c>
      <c r="W26" s="269">
        <v>0</v>
      </c>
      <c r="X26" s="89">
        <v>0</v>
      </c>
      <c r="Y26" s="112">
        <v>0</v>
      </c>
      <c r="Z26" s="88">
        <v>0</v>
      </c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</row>
    <row r="27" spans="1:42" s="29" customFormat="1" ht="25.5" customHeight="1" x14ac:dyDescent="0.25">
      <c r="A27" s="40">
        <v>3612</v>
      </c>
      <c r="B27" s="41"/>
      <c r="C27" s="51"/>
      <c r="D27" s="265" t="s">
        <v>380</v>
      </c>
      <c r="E27" s="35" t="s">
        <v>376</v>
      </c>
      <c r="F27" s="36" t="s">
        <v>376</v>
      </c>
      <c r="G27" s="36">
        <v>2014</v>
      </c>
      <c r="H27" s="172">
        <v>2018</v>
      </c>
      <c r="I27" s="86">
        <v>13800</v>
      </c>
      <c r="J27" s="87">
        <v>3000</v>
      </c>
      <c r="K27" s="112">
        <v>0</v>
      </c>
      <c r="L27" s="383">
        <v>5800</v>
      </c>
      <c r="M27" s="378">
        <v>0</v>
      </c>
      <c r="N27" s="379">
        <v>5300</v>
      </c>
      <c r="O27" s="89">
        <v>0</v>
      </c>
      <c r="P27" s="112">
        <v>500</v>
      </c>
      <c r="Q27" s="269">
        <v>4500</v>
      </c>
      <c r="R27" s="89">
        <v>0</v>
      </c>
      <c r="S27" s="112">
        <v>500</v>
      </c>
      <c r="T27" s="269">
        <v>0</v>
      </c>
      <c r="U27" s="89">
        <v>0</v>
      </c>
      <c r="V27" s="112">
        <v>0</v>
      </c>
      <c r="W27" s="269">
        <v>0</v>
      </c>
      <c r="X27" s="89">
        <v>0</v>
      </c>
      <c r="Y27" s="112">
        <v>0</v>
      </c>
      <c r="Z27" s="88">
        <v>0</v>
      </c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</row>
    <row r="28" spans="1:42" s="29" customFormat="1" ht="25.5" customHeight="1" x14ac:dyDescent="0.25">
      <c r="A28" s="40">
        <v>3612</v>
      </c>
      <c r="B28" s="41"/>
      <c r="C28" s="51"/>
      <c r="D28" s="111" t="s">
        <v>381</v>
      </c>
      <c r="E28" s="35" t="s">
        <v>376</v>
      </c>
      <c r="F28" s="36" t="s">
        <v>376</v>
      </c>
      <c r="G28" s="36">
        <v>2018</v>
      </c>
      <c r="H28" s="172">
        <v>2019</v>
      </c>
      <c r="I28" s="86">
        <v>20600</v>
      </c>
      <c r="J28" s="87">
        <v>0</v>
      </c>
      <c r="K28" s="112">
        <v>0</v>
      </c>
      <c r="L28" s="383">
        <v>0</v>
      </c>
      <c r="M28" s="378">
        <v>0</v>
      </c>
      <c r="N28" s="379">
        <v>0</v>
      </c>
      <c r="O28" s="89">
        <v>0</v>
      </c>
      <c r="P28" s="112">
        <v>0</v>
      </c>
      <c r="Q28" s="269">
        <v>9900</v>
      </c>
      <c r="R28" s="89">
        <v>0</v>
      </c>
      <c r="S28" s="112">
        <v>600</v>
      </c>
      <c r="T28" s="269">
        <v>9500</v>
      </c>
      <c r="U28" s="89">
        <v>0</v>
      </c>
      <c r="V28" s="112">
        <v>600</v>
      </c>
      <c r="W28" s="269">
        <v>0</v>
      </c>
      <c r="X28" s="89">
        <v>0</v>
      </c>
      <c r="Y28" s="112">
        <v>0</v>
      </c>
      <c r="Z28" s="88">
        <v>0</v>
      </c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</row>
    <row r="29" spans="1:42" s="29" customFormat="1" ht="25.5" customHeight="1" x14ac:dyDescent="0.25">
      <c r="A29" s="40">
        <v>3612</v>
      </c>
      <c r="B29" s="41"/>
      <c r="C29" s="51"/>
      <c r="D29" s="110" t="s">
        <v>382</v>
      </c>
      <c r="E29" s="35" t="s">
        <v>376</v>
      </c>
      <c r="F29" s="36" t="s">
        <v>376</v>
      </c>
      <c r="G29" s="36">
        <v>2017</v>
      </c>
      <c r="H29" s="172">
        <v>2017</v>
      </c>
      <c r="I29" s="86">
        <v>14350</v>
      </c>
      <c r="J29" s="87">
        <v>0</v>
      </c>
      <c r="K29" s="112">
        <v>0</v>
      </c>
      <c r="L29" s="383">
        <v>14350</v>
      </c>
      <c r="M29" s="378">
        <v>0</v>
      </c>
      <c r="N29" s="379">
        <v>12350</v>
      </c>
      <c r="O29" s="89">
        <v>0</v>
      </c>
      <c r="P29" s="112">
        <v>2000</v>
      </c>
      <c r="Q29" s="269">
        <v>0</v>
      </c>
      <c r="R29" s="89">
        <v>0</v>
      </c>
      <c r="S29" s="112">
        <v>0</v>
      </c>
      <c r="T29" s="269">
        <v>0</v>
      </c>
      <c r="U29" s="89">
        <v>0</v>
      </c>
      <c r="V29" s="112">
        <v>0</v>
      </c>
      <c r="W29" s="269">
        <v>0</v>
      </c>
      <c r="X29" s="89">
        <v>0</v>
      </c>
      <c r="Y29" s="112">
        <v>0</v>
      </c>
      <c r="Z29" s="88">
        <v>0</v>
      </c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</row>
    <row r="30" spans="1:42" s="29" customFormat="1" ht="25.5" customHeight="1" x14ac:dyDescent="0.25">
      <c r="A30" s="40">
        <v>3612</v>
      </c>
      <c r="B30" s="41"/>
      <c r="C30" s="51"/>
      <c r="D30" s="110" t="s">
        <v>383</v>
      </c>
      <c r="E30" s="35" t="s">
        <v>376</v>
      </c>
      <c r="F30" s="36" t="s">
        <v>376</v>
      </c>
      <c r="G30" s="36">
        <v>2018</v>
      </c>
      <c r="H30" s="172">
        <v>2018</v>
      </c>
      <c r="I30" s="86">
        <v>18580</v>
      </c>
      <c r="J30" s="87">
        <v>0</v>
      </c>
      <c r="K30" s="112">
        <v>0</v>
      </c>
      <c r="L30" s="383">
        <v>0</v>
      </c>
      <c r="M30" s="378">
        <v>0</v>
      </c>
      <c r="N30" s="379">
        <v>0</v>
      </c>
      <c r="O30" s="89">
        <v>0</v>
      </c>
      <c r="P30" s="112">
        <v>0</v>
      </c>
      <c r="Q30" s="269">
        <v>15980</v>
      </c>
      <c r="R30" s="89">
        <v>0</v>
      </c>
      <c r="S30" s="112">
        <v>2600</v>
      </c>
      <c r="T30" s="269">
        <v>0</v>
      </c>
      <c r="U30" s="89">
        <v>0</v>
      </c>
      <c r="V30" s="112">
        <v>0</v>
      </c>
      <c r="W30" s="269">
        <v>0</v>
      </c>
      <c r="X30" s="89">
        <v>0</v>
      </c>
      <c r="Y30" s="112">
        <v>0</v>
      </c>
      <c r="Z30" s="88">
        <v>0</v>
      </c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</row>
    <row r="31" spans="1:42" s="29" customFormat="1" ht="33" customHeight="1" x14ac:dyDescent="0.25">
      <c r="A31" s="40">
        <v>3612</v>
      </c>
      <c r="B31" s="41"/>
      <c r="C31" s="51"/>
      <c r="D31" s="110" t="s">
        <v>384</v>
      </c>
      <c r="E31" s="35" t="s">
        <v>376</v>
      </c>
      <c r="F31" s="36" t="s">
        <v>376</v>
      </c>
      <c r="G31" s="36">
        <v>2019</v>
      </c>
      <c r="H31" s="172">
        <v>2019</v>
      </c>
      <c r="I31" s="86">
        <v>12150</v>
      </c>
      <c r="J31" s="87">
        <v>0</v>
      </c>
      <c r="K31" s="112">
        <v>0</v>
      </c>
      <c r="L31" s="383">
        <v>0</v>
      </c>
      <c r="M31" s="378">
        <v>0</v>
      </c>
      <c r="N31" s="379">
        <v>0</v>
      </c>
      <c r="O31" s="89">
        <v>0</v>
      </c>
      <c r="P31" s="112">
        <v>0</v>
      </c>
      <c r="Q31" s="269">
        <v>0</v>
      </c>
      <c r="R31" s="89">
        <v>0</v>
      </c>
      <c r="S31" s="112">
        <v>0</v>
      </c>
      <c r="T31" s="269">
        <v>10450</v>
      </c>
      <c r="U31" s="89">
        <v>0</v>
      </c>
      <c r="V31" s="112">
        <v>1700</v>
      </c>
      <c r="W31" s="269">
        <v>0</v>
      </c>
      <c r="X31" s="89">
        <v>0</v>
      </c>
      <c r="Y31" s="112">
        <v>0</v>
      </c>
      <c r="Z31" s="88">
        <v>0</v>
      </c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</row>
    <row r="32" spans="1:42" s="29" customFormat="1" ht="33" customHeight="1" x14ac:dyDescent="0.25">
      <c r="A32" s="40">
        <v>3612</v>
      </c>
      <c r="B32" s="41"/>
      <c r="C32" s="51"/>
      <c r="D32" s="110" t="s">
        <v>385</v>
      </c>
      <c r="E32" s="35" t="s">
        <v>376</v>
      </c>
      <c r="F32" s="36" t="s">
        <v>376</v>
      </c>
      <c r="G32" s="36">
        <v>2020</v>
      </c>
      <c r="H32" s="172">
        <v>2020</v>
      </c>
      <c r="I32" s="86">
        <v>5210</v>
      </c>
      <c r="J32" s="87">
        <v>0</v>
      </c>
      <c r="K32" s="112">
        <v>0</v>
      </c>
      <c r="L32" s="383">
        <v>0</v>
      </c>
      <c r="M32" s="378">
        <v>0</v>
      </c>
      <c r="N32" s="379">
        <v>0</v>
      </c>
      <c r="O32" s="89">
        <v>0</v>
      </c>
      <c r="P32" s="112">
        <v>0</v>
      </c>
      <c r="Q32" s="269">
        <v>0</v>
      </c>
      <c r="R32" s="89">
        <v>0</v>
      </c>
      <c r="S32" s="112">
        <v>0</v>
      </c>
      <c r="T32" s="269">
        <v>0</v>
      </c>
      <c r="U32" s="89">
        <v>0</v>
      </c>
      <c r="V32" s="112">
        <v>0</v>
      </c>
      <c r="W32" s="269">
        <v>4480</v>
      </c>
      <c r="X32" s="89">
        <v>0</v>
      </c>
      <c r="Y32" s="112">
        <v>730</v>
      </c>
      <c r="Z32" s="88">
        <v>0</v>
      </c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</row>
    <row r="33" spans="1:42" s="29" customFormat="1" ht="25.5" customHeight="1" thickBot="1" x14ac:dyDescent="0.3">
      <c r="A33" s="40">
        <v>3632</v>
      </c>
      <c r="B33" s="41"/>
      <c r="C33" s="51"/>
      <c r="D33" s="110" t="s">
        <v>386</v>
      </c>
      <c r="E33" s="35" t="s">
        <v>376</v>
      </c>
      <c r="F33" s="36" t="s">
        <v>376</v>
      </c>
      <c r="G33" s="36">
        <v>2018</v>
      </c>
      <c r="H33" s="172">
        <v>2019</v>
      </c>
      <c r="I33" s="86">
        <v>11200</v>
      </c>
      <c r="J33" s="87">
        <v>0</v>
      </c>
      <c r="K33" s="112">
        <v>0</v>
      </c>
      <c r="L33" s="383">
        <v>0</v>
      </c>
      <c r="M33" s="378">
        <v>0</v>
      </c>
      <c r="N33" s="379">
        <v>0</v>
      </c>
      <c r="O33" s="89">
        <v>0</v>
      </c>
      <c r="P33" s="112">
        <v>0</v>
      </c>
      <c r="Q33" s="269">
        <v>4500</v>
      </c>
      <c r="R33" s="89">
        <v>0</v>
      </c>
      <c r="S33" s="112">
        <v>500</v>
      </c>
      <c r="T33" s="269">
        <v>5800</v>
      </c>
      <c r="U33" s="89">
        <v>0</v>
      </c>
      <c r="V33" s="112">
        <v>400</v>
      </c>
      <c r="W33" s="269">
        <v>0</v>
      </c>
      <c r="X33" s="89">
        <v>0</v>
      </c>
      <c r="Y33" s="112">
        <v>0</v>
      </c>
      <c r="Z33" s="88">
        <v>0</v>
      </c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</row>
    <row r="34" spans="1:42" s="30" customFormat="1" ht="23.1" customHeight="1" thickBot="1" x14ac:dyDescent="0.3">
      <c r="A34" s="42"/>
      <c r="B34" s="43"/>
      <c r="C34" s="52"/>
      <c r="D34" s="740" t="s">
        <v>1</v>
      </c>
      <c r="E34" s="741"/>
      <c r="F34" s="741"/>
      <c r="G34" s="741"/>
      <c r="H34" s="742"/>
      <c r="I34" s="72">
        <f t="shared" ref="I34:Z34" si="3">SUM(I23:I33)</f>
        <v>131690</v>
      </c>
      <c r="J34" s="73">
        <f t="shared" si="3"/>
        <v>7000</v>
      </c>
      <c r="K34" s="74">
        <f t="shared" si="3"/>
        <v>0</v>
      </c>
      <c r="L34" s="387">
        <f t="shared" si="3"/>
        <v>39950</v>
      </c>
      <c r="M34" s="388">
        <f t="shared" si="3"/>
        <v>0</v>
      </c>
      <c r="N34" s="389">
        <f t="shared" si="3"/>
        <v>36550</v>
      </c>
      <c r="O34" s="75">
        <f t="shared" si="3"/>
        <v>0</v>
      </c>
      <c r="P34" s="74">
        <f t="shared" si="3"/>
        <v>3400</v>
      </c>
      <c r="Q34" s="195">
        <f t="shared" si="3"/>
        <v>37580</v>
      </c>
      <c r="R34" s="76">
        <f t="shared" si="3"/>
        <v>0</v>
      </c>
      <c r="S34" s="74">
        <f t="shared" si="3"/>
        <v>4500</v>
      </c>
      <c r="T34" s="195">
        <f t="shared" si="3"/>
        <v>28150</v>
      </c>
      <c r="U34" s="75">
        <f t="shared" si="3"/>
        <v>0</v>
      </c>
      <c r="V34" s="74">
        <f t="shared" si="3"/>
        <v>2700</v>
      </c>
      <c r="W34" s="195">
        <f t="shared" si="3"/>
        <v>10780</v>
      </c>
      <c r="X34" s="75">
        <f t="shared" si="3"/>
        <v>0</v>
      </c>
      <c r="Y34" s="74">
        <f t="shared" si="3"/>
        <v>1030</v>
      </c>
      <c r="Z34" s="77">
        <f t="shared" si="3"/>
        <v>0</v>
      </c>
      <c r="AA34" s="92"/>
    </row>
    <row r="35" spans="1:42" s="30" customFormat="1" ht="7.5" customHeight="1" thickBot="1" x14ac:dyDescent="0.3">
      <c r="A35" s="47"/>
      <c r="B35" s="47"/>
      <c r="C35" s="47"/>
      <c r="D35" s="53"/>
      <c r="E35" s="53"/>
      <c r="F35" s="53"/>
      <c r="G35" s="53"/>
      <c r="H35" s="53"/>
      <c r="I35" s="61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62"/>
      <c r="X35" s="62"/>
      <c r="Y35" s="62"/>
      <c r="Z35" s="62"/>
    </row>
    <row r="36" spans="1:42" s="3" customFormat="1" ht="15.95" customHeight="1" x14ac:dyDescent="0.25">
      <c r="A36" s="47"/>
      <c r="B36" s="47"/>
      <c r="C36" s="47"/>
      <c r="D36" s="24" t="s">
        <v>23</v>
      </c>
      <c r="E36" s="55"/>
      <c r="F36" s="55"/>
      <c r="G36" s="55"/>
      <c r="H36" s="55"/>
      <c r="I36" s="9" t="s">
        <v>15</v>
      </c>
      <c r="J36" s="60" t="s">
        <v>42</v>
      </c>
      <c r="K36" s="16" t="s">
        <v>24</v>
      </c>
      <c r="L36" s="16"/>
      <c r="M36" s="16" t="s">
        <v>212</v>
      </c>
      <c r="N36" s="60"/>
      <c r="O36" s="18"/>
      <c r="P36" s="18"/>
      <c r="Q36" s="18"/>
      <c r="R36" s="18"/>
      <c r="S36" s="18"/>
      <c r="T36" s="18"/>
      <c r="U36" s="18"/>
      <c r="V36" s="18"/>
      <c r="W36" s="208"/>
      <c r="X36" s="202"/>
      <c r="Y36" s="209"/>
      <c r="Z36" s="183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</row>
    <row r="37" spans="1:42" s="3" customFormat="1" ht="15.95" customHeight="1" x14ac:dyDescent="0.25">
      <c r="A37" s="210"/>
      <c r="B37" s="210"/>
      <c r="C37" s="210"/>
      <c r="D37" s="12"/>
      <c r="E37" s="56"/>
      <c r="F37" s="56"/>
      <c r="G37" s="56"/>
      <c r="H37" s="56"/>
      <c r="I37" s="11" t="s">
        <v>16</v>
      </c>
      <c r="J37" s="19" t="s">
        <v>42</v>
      </c>
      <c r="K37" s="17" t="s">
        <v>25</v>
      </c>
      <c r="L37" s="17"/>
      <c r="M37" s="17" t="s">
        <v>211</v>
      </c>
      <c r="N37" s="19"/>
      <c r="O37" s="20"/>
      <c r="P37" s="20"/>
      <c r="Q37" s="20"/>
      <c r="R37" s="20"/>
      <c r="S37" s="20"/>
      <c r="T37" s="20"/>
      <c r="U37" s="20"/>
      <c r="V37" s="20"/>
      <c r="W37" s="211"/>
      <c r="X37" s="209"/>
      <c r="Y37" s="209"/>
      <c r="Z37" s="183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</row>
    <row r="38" spans="1:42" s="2" customFormat="1" ht="15.95" customHeight="1" x14ac:dyDescent="0.25">
      <c r="A38" s="44"/>
      <c r="B38" s="45"/>
      <c r="C38" s="46"/>
      <c r="D38" s="57"/>
      <c r="E38" s="38"/>
      <c r="F38" s="38"/>
      <c r="G38" s="38"/>
      <c r="H38" s="38"/>
      <c r="I38" s="11" t="s">
        <v>17</v>
      </c>
      <c r="J38" s="19" t="s">
        <v>42</v>
      </c>
      <c r="K38" s="20" t="s">
        <v>214</v>
      </c>
      <c r="L38" s="17"/>
      <c r="M38" s="19"/>
      <c r="N38" s="19"/>
      <c r="O38" s="20"/>
      <c r="P38" s="56"/>
      <c r="Q38" s="56"/>
      <c r="R38" s="56"/>
      <c r="S38" s="56"/>
      <c r="T38" s="56"/>
      <c r="U38" s="56"/>
      <c r="V38" s="56"/>
      <c r="W38" s="58"/>
      <c r="X38" s="8"/>
      <c r="Z38" s="183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</row>
    <row r="39" spans="1:42" s="2" customFormat="1" ht="15.95" customHeight="1" thickBot="1" x14ac:dyDescent="0.3">
      <c r="A39" s="3"/>
      <c r="B39" s="45"/>
      <c r="C39" s="46"/>
      <c r="D39" s="59"/>
      <c r="E39" s="31"/>
      <c r="F39" s="31"/>
      <c r="G39" s="31"/>
      <c r="H39" s="31"/>
      <c r="I39" s="10" t="s">
        <v>18</v>
      </c>
      <c r="J39" s="21" t="s">
        <v>42</v>
      </c>
      <c r="K39" s="22" t="s">
        <v>213</v>
      </c>
      <c r="L39" s="23"/>
      <c r="M39" s="21"/>
      <c r="N39" s="21"/>
      <c r="O39" s="22"/>
      <c r="P39" s="25"/>
      <c r="Q39" s="25"/>
      <c r="R39" s="25"/>
      <c r="S39" s="25"/>
      <c r="T39" s="25"/>
      <c r="U39" s="25"/>
      <c r="V39" s="25"/>
      <c r="W39" s="13"/>
      <c r="Z39" s="183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</row>
  </sheetData>
  <mergeCells count="50">
    <mergeCell ref="A3:C4"/>
    <mergeCell ref="A5:A6"/>
    <mergeCell ref="B5:B6"/>
    <mergeCell ref="C5:C6"/>
    <mergeCell ref="K5:K6"/>
    <mergeCell ref="Z4:Z6"/>
    <mergeCell ref="I4:I6"/>
    <mergeCell ref="D4:D6"/>
    <mergeCell ref="J5:J6"/>
    <mergeCell ref="H5:H6"/>
    <mergeCell ref="M4:P4"/>
    <mergeCell ref="M5:M6"/>
    <mergeCell ref="N5:N6"/>
    <mergeCell ref="O5:O6"/>
    <mergeCell ref="P5:P6"/>
    <mergeCell ref="D13:H13"/>
    <mergeCell ref="T5:V5"/>
    <mergeCell ref="W5:Y5"/>
    <mergeCell ref="Q4:Y4"/>
    <mergeCell ref="L5:L6"/>
    <mergeCell ref="Q5:S5"/>
    <mergeCell ref="E4:E6"/>
    <mergeCell ref="F4:F6"/>
    <mergeCell ref="G4:H4"/>
    <mergeCell ref="G5:G6"/>
    <mergeCell ref="A19:C20"/>
    <mergeCell ref="D20:D22"/>
    <mergeCell ref="E20:E22"/>
    <mergeCell ref="F20:F22"/>
    <mergeCell ref="Q20:Y20"/>
    <mergeCell ref="N21:N22"/>
    <mergeCell ref="O21:O22"/>
    <mergeCell ref="P21:P22"/>
    <mergeCell ref="Q21:S21"/>
    <mergeCell ref="D34:H34"/>
    <mergeCell ref="Z20:Z22"/>
    <mergeCell ref="A21:A22"/>
    <mergeCell ref="B21:B22"/>
    <mergeCell ref="C21:C22"/>
    <mergeCell ref="G21:G22"/>
    <mergeCell ref="H21:H22"/>
    <mergeCell ref="J21:J22"/>
    <mergeCell ref="K21:K22"/>
    <mergeCell ref="L21:L22"/>
    <mergeCell ref="T21:V21"/>
    <mergeCell ref="W21:Y21"/>
    <mergeCell ref="M21:M22"/>
    <mergeCell ref="G20:H20"/>
    <mergeCell ref="I20:I22"/>
    <mergeCell ref="M20:P20"/>
  </mergeCells>
  <phoneticPr fontId="0" type="noConversion"/>
  <pageMargins left="0.27559055118110237" right="0.19685039370078741" top="0.98425196850393704" bottom="0.19685039370078741" header="0.78740157480314965" footer="0.19685039370078741"/>
  <pageSetup paperSize="9" scale="54" orientation="landscape" r:id="rId1"/>
  <headerFooter alignWithMargins="0">
    <oddHeader>&amp;C&amp;"Arial,Tučné"&amp;24Požadavky na kapitálový rozpočet statutárního města Ostravy pro rok  2017 a kapitálový výhled na &amp;28léta  2018 - 2020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3"/>
  <sheetViews>
    <sheetView topLeftCell="C4" zoomScale="75" zoomScaleNormal="75" workbookViewId="0">
      <selection activeCell="D15" sqref="D15"/>
    </sheetView>
  </sheetViews>
  <sheetFormatPr defaultRowHeight="12.75" x14ac:dyDescent="0.2"/>
  <cols>
    <col min="1" max="3" width="6.7109375" customWidth="1"/>
    <col min="4" max="4" width="46.7109375" customWidth="1"/>
    <col min="5" max="6" width="4.28515625" customWidth="1"/>
    <col min="7" max="8" width="4.85546875" customWidth="1"/>
    <col min="9" max="9" width="13.5703125" customWidth="1"/>
    <col min="10" max="26" width="10.7109375" customWidth="1"/>
  </cols>
  <sheetData>
    <row r="1" spans="1:42" ht="15.75" customHeight="1" x14ac:dyDescent="0.25">
      <c r="Z1" s="65" t="s">
        <v>116</v>
      </c>
    </row>
    <row r="2" spans="1:42" ht="24.75" customHeight="1" x14ac:dyDescent="0.25">
      <c r="A2" s="5"/>
      <c r="D2" s="63" t="s">
        <v>44</v>
      </c>
      <c r="E2" s="64" t="s">
        <v>579</v>
      </c>
      <c r="F2" s="65"/>
      <c r="G2" s="65"/>
      <c r="H2" s="65"/>
      <c r="I2" s="65"/>
      <c r="J2" s="65"/>
      <c r="K2" s="65"/>
      <c r="L2" s="65"/>
      <c r="M2" s="14"/>
      <c r="N2" s="14"/>
      <c r="O2" s="14"/>
      <c r="P2" s="1"/>
      <c r="Z2" s="4" t="s">
        <v>26</v>
      </c>
    </row>
    <row r="3" spans="1:42" ht="15" customHeight="1" thickBot="1" x14ac:dyDescent="0.25">
      <c r="A3" s="692" t="s">
        <v>118</v>
      </c>
      <c r="B3" s="693"/>
      <c r="C3" s="694"/>
      <c r="I3" s="6" t="s">
        <v>2</v>
      </c>
      <c r="J3" s="6" t="s">
        <v>3</v>
      </c>
      <c r="K3" s="6" t="s">
        <v>4</v>
      </c>
      <c r="L3" s="6" t="s">
        <v>5</v>
      </c>
      <c r="M3" s="6" t="s">
        <v>6</v>
      </c>
      <c r="N3" s="6" t="s">
        <v>7</v>
      </c>
      <c r="O3" s="7" t="s">
        <v>208</v>
      </c>
      <c r="P3" s="7" t="s">
        <v>8</v>
      </c>
      <c r="Q3" s="7" t="s">
        <v>9</v>
      </c>
      <c r="R3" s="7" t="s">
        <v>10</v>
      </c>
      <c r="S3" s="7" t="s">
        <v>209</v>
      </c>
      <c r="T3" s="7" t="s">
        <v>11</v>
      </c>
      <c r="U3" s="7" t="s">
        <v>14</v>
      </c>
      <c r="V3" s="7" t="s">
        <v>19</v>
      </c>
      <c r="W3" s="7" t="s">
        <v>210</v>
      </c>
      <c r="X3" s="6" t="s">
        <v>30</v>
      </c>
      <c r="Y3" s="6" t="s">
        <v>31</v>
      </c>
      <c r="Z3" s="6" t="s">
        <v>32</v>
      </c>
    </row>
    <row r="4" spans="1:42" ht="15.75" customHeight="1" thickBot="1" x14ac:dyDescent="0.25">
      <c r="A4" s="695"/>
      <c r="B4" s="696"/>
      <c r="C4" s="697"/>
      <c r="D4" s="711" t="s">
        <v>0</v>
      </c>
      <c r="E4" s="729" t="s">
        <v>34</v>
      </c>
      <c r="F4" s="732" t="s">
        <v>35</v>
      </c>
      <c r="G4" s="735" t="s">
        <v>36</v>
      </c>
      <c r="H4" s="736"/>
      <c r="I4" s="708" t="s">
        <v>27</v>
      </c>
      <c r="J4" s="27" t="s">
        <v>33</v>
      </c>
      <c r="K4" s="27" t="s">
        <v>13</v>
      </c>
      <c r="L4" s="390" t="s">
        <v>12</v>
      </c>
      <c r="M4" s="716" t="s">
        <v>128</v>
      </c>
      <c r="N4" s="717"/>
      <c r="O4" s="717"/>
      <c r="P4" s="718"/>
      <c r="Q4" s="678" t="s">
        <v>136</v>
      </c>
      <c r="R4" s="679"/>
      <c r="S4" s="679"/>
      <c r="T4" s="679"/>
      <c r="U4" s="679"/>
      <c r="V4" s="679"/>
      <c r="W4" s="679"/>
      <c r="X4" s="679"/>
      <c r="Y4" s="679"/>
      <c r="Z4" s="668" t="s">
        <v>135</v>
      </c>
    </row>
    <row r="5" spans="1:42" ht="15.75" customHeight="1" x14ac:dyDescent="0.2">
      <c r="A5" s="698" t="s">
        <v>39</v>
      </c>
      <c r="B5" s="700" t="s">
        <v>40</v>
      </c>
      <c r="C5" s="702" t="s">
        <v>41</v>
      </c>
      <c r="D5" s="712"/>
      <c r="E5" s="730"/>
      <c r="F5" s="733"/>
      <c r="G5" s="737" t="s">
        <v>37</v>
      </c>
      <c r="H5" s="714" t="s">
        <v>38</v>
      </c>
      <c r="I5" s="709"/>
      <c r="J5" s="704" t="s">
        <v>132</v>
      </c>
      <c r="K5" s="704" t="s">
        <v>133</v>
      </c>
      <c r="L5" s="727" t="s">
        <v>134</v>
      </c>
      <c r="M5" s="719" t="s">
        <v>129</v>
      </c>
      <c r="N5" s="721" t="s">
        <v>43</v>
      </c>
      <c r="O5" s="683" t="s">
        <v>21</v>
      </c>
      <c r="P5" s="685" t="s">
        <v>22</v>
      </c>
      <c r="Q5" s="675" t="s">
        <v>117</v>
      </c>
      <c r="R5" s="676"/>
      <c r="S5" s="680"/>
      <c r="T5" s="675" t="s">
        <v>121</v>
      </c>
      <c r="U5" s="676"/>
      <c r="V5" s="677"/>
      <c r="W5" s="676" t="s">
        <v>130</v>
      </c>
      <c r="X5" s="676"/>
      <c r="Y5" s="726"/>
      <c r="Z5" s="706"/>
    </row>
    <row r="6" spans="1:42" ht="39" customHeight="1" thickBot="1" x14ac:dyDescent="0.25">
      <c r="A6" s="699"/>
      <c r="B6" s="701"/>
      <c r="C6" s="703"/>
      <c r="D6" s="713"/>
      <c r="E6" s="731"/>
      <c r="F6" s="734"/>
      <c r="G6" s="738"/>
      <c r="H6" s="715"/>
      <c r="I6" s="710"/>
      <c r="J6" s="705"/>
      <c r="K6" s="705"/>
      <c r="L6" s="728"/>
      <c r="M6" s="720"/>
      <c r="N6" s="722"/>
      <c r="O6" s="684"/>
      <c r="P6" s="686"/>
      <c r="Q6" s="194" t="s">
        <v>20</v>
      </c>
      <c r="R6" s="26" t="s">
        <v>28</v>
      </c>
      <c r="S6" s="15" t="s">
        <v>29</v>
      </c>
      <c r="T6" s="197" t="s">
        <v>20</v>
      </c>
      <c r="U6" s="26" t="s">
        <v>28</v>
      </c>
      <c r="V6" s="15" t="s">
        <v>29</v>
      </c>
      <c r="W6" s="197" t="s">
        <v>20</v>
      </c>
      <c r="X6" s="26" t="s">
        <v>28</v>
      </c>
      <c r="Y6" s="15" t="s">
        <v>29</v>
      </c>
      <c r="Z6" s="707"/>
    </row>
    <row r="7" spans="1:42" s="29" customFormat="1" ht="25.5" customHeight="1" x14ac:dyDescent="0.25">
      <c r="A7" s="40">
        <v>4351</v>
      </c>
      <c r="B7" s="41">
        <v>6121</v>
      </c>
      <c r="C7" s="51"/>
      <c r="D7" s="110" t="s">
        <v>664</v>
      </c>
      <c r="E7" s="35" t="s">
        <v>432</v>
      </c>
      <c r="F7" s="36" t="s">
        <v>432</v>
      </c>
      <c r="G7" s="36">
        <v>2017</v>
      </c>
      <c r="H7" s="172">
        <v>2019</v>
      </c>
      <c r="I7" s="86">
        <f t="shared" ref="I7:I20" si="0">J7+K7+L7+SUM(Q7:Z7)</f>
        <v>22200</v>
      </c>
      <c r="J7" s="87">
        <v>0</v>
      </c>
      <c r="K7" s="112">
        <v>200</v>
      </c>
      <c r="L7" s="375">
        <f t="shared" ref="L7:L20" si="1">M7+N7+O7+P7</f>
        <v>8000</v>
      </c>
      <c r="M7" s="378">
        <v>0</v>
      </c>
      <c r="N7" s="379">
        <v>4000</v>
      </c>
      <c r="O7" s="89">
        <v>0</v>
      </c>
      <c r="P7" s="112">
        <v>4000</v>
      </c>
      <c r="Q7" s="269">
        <v>3000</v>
      </c>
      <c r="R7" s="89">
        <v>0</v>
      </c>
      <c r="S7" s="112">
        <v>3000</v>
      </c>
      <c r="T7" s="269">
        <v>4000</v>
      </c>
      <c r="U7" s="89">
        <v>0</v>
      </c>
      <c r="V7" s="112">
        <v>4000</v>
      </c>
      <c r="W7" s="269">
        <v>0</v>
      </c>
      <c r="X7" s="89">
        <v>0</v>
      </c>
      <c r="Y7" s="112">
        <v>0</v>
      </c>
      <c r="Z7" s="88">
        <v>0</v>
      </c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</row>
    <row r="8" spans="1:42" s="29" customFormat="1" ht="25.5" customHeight="1" x14ac:dyDescent="0.25">
      <c r="A8" s="40">
        <v>2223</v>
      </c>
      <c r="B8" s="41">
        <v>6121</v>
      </c>
      <c r="C8" s="51"/>
      <c r="D8" s="110" t="s">
        <v>651</v>
      </c>
      <c r="E8" s="35" t="s">
        <v>432</v>
      </c>
      <c r="F8" s="36" t="s">
        <v>432</v>
      </c>
      <c r="G8" s="36">
        <v>2017</v>
      </c>
      <c r="H8" s="36">
        <v>2017</v>
      </c>
      <c r="I8" s="86">
        <f t="shared" si="0"/>
        <v>2030</v>
      </c>
      <c r="J8" s="87">
        <v>0</v>
      </c>
      <c r="K8" s="112">
        <v>30</v>
      </c>
      <c r="L8" s="446">
        <f t="shared" si="1"/>
        <v>2000</v>
      </c>
      <c r="M8" s="378">
        <v>0</v>
      </c>
      <c r="N8" s="379">
        <v>500</v>
      </c>
      <c r="O8" s="89">
        <v>1000</v>
      </c>
      <c r="P8" s="112">
        <v>500</v>
      </c>
      <c r="Q8" s="269">
        <v>0</v>
      </c>
      <c r="R8" s="89">
        <v>0</v>
      </c>
      <c r="S8" s="112">
        <v>0</v>
      </c>
      <c r="T8" s="269">
        <v>0</v>
      </c>
      <c r="U8" s="89">
        <v>0</v>
      </c>
      <c r="V8" s="112">
        <v>0</v>
      </c>
      <c r="W8" s="269">
        <v>0</v>
      </c>
      <c r="X8" s="89">
        <v>0</v>
      </c>
      <c r="Y8" s="112">
        <v>0</v>
      </c>
      <c r="Z8" s="88">
        <v>0</v>
      </c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</row>
    <row r="9" spans="1:42" s="29" customFormat="1" ht="30.6" customHeight="1" x14ac:dyDescent="0.25">
      <c r="A9" s="40">
        <v>3613</v>
      </c>
      <c r="B9" s="41">
        <v>6121</v>
      </c>
      <c r="C9" s="51"/>
      <c r="D9" s="167" t="s">
        <v>652</v>
      </c>
      <c r="E9" s="35" t="s">
        <v>432</v>
      </c>
      <c r="F9" s="36" t="s">
        <v>432</v>
      </c>
      <c r="G9" s="36">
        <v>2017</v>
      </c>
      <c r="H9" s="36">
        <v>2017</v>
      </c>
      <c r="I9" s="86">
        <f t="shared" si="0"/>
        <v>450</v>
      </c>
      <c r="J9" s="87">
        <v>0</v>
      </c>
      <c r="K9" s="112">
        <v>50</v>
      </c>
      <c r="L9" s="446">
        <f t="shared" si="1"/>
        <v>400</v>
      </c>
      <c r="M9" s="378">
        <v>0</v>
      </c>
      <c r="N9" s="379">
        <v>100</v>
      </c>
      <c r="O9" s="89">
        <v>0</v>
      </c>
      <c r="P9" s="112">
        <v>300</v>
      </c>
      <c r="Q9" s="269">
        <v>0</v>
      </c>
      <c r="R9" s="89">
        <v>0</v>
      </c>
      <c r="S9" s="112">
        <v>0</v>
      </c>
      <c r="T9" s="269">
        <v>0</v>
      </c>
      <c r="U9" s="89">
        <v>0</v>
      </c>
      <c r="V9" s="112">
        <v>0</v>
      </c>
      <c r="W9" s="269">
        <v>0</v>
      </c>
      <c r="X9" s="89">
        <v>0</v>
      </c>
      <c r="Y9" s="112">
        <v>0</v>
      </c>
      <c r="Z9" s="88">
        <v>0</v>
      </c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</row>
    <row r="10" spans="1:42" s="29" customFormat="1" ht="24" customHeight="1" x14ac:dyDescent="0.25">
      <c r="A10" s="40">
        <v>3113</v>
      </c>
      <c r="B10" s="41">
        <v>6121</v>
      </c>
      <c r="C10" s="51"/>
      <c r="D10" s="224" t="s">
        <v>653</v>
      </c>
      <c r="E10" s="35" t="s">
        <v>432</v>
      </c>
      <c r="F10" s="36" t="s">
        <v>432</v>
      </c>
      <c r="G10" s="36">
        <v>2017</v>
      </c>
      <c r="H10" s="36">
        <v>2017</v>
      </c>
      <c r="I10" s="86">
        <f t="shared" si="0"/>
        <v>930</v>
      </c>
      <c r="J10" s="87">
        <v>0</v>
      </c>
      <c r="K10" s="112">
        <v>30</v>
      </c>
      <c r="L10" s="375">
        <f t="shared" si="1"/>
        <v>900</v>
      </c>
      <c r="M10" s="378">
        <v>0</v>
      </c>
      <c r="N10" s="379">
        <v>800</v>
      </c>
      <c r="O10" s="89">
        <v>0</v>
      </c>
      <c r="P10" s="112">
        <v>100</v>
      </c>
      <c r="Q10" s="269">
        <v>0</v>
      </c>
      <c r="R10" s="89">
        <v>0</v>
      </c>
      <c r="S10" s="112">
        <v>0</v>
      </c>
      <c r="T10" s="269">
        <v>0</v>
      </c>
      <c r="U10" s="89">
        <v>0</v>
      </c>
      <c r="V10" s="112">
        <v>0</v>
      </c>
      <c r="W10" s="269">
        <v>0</v>
      </c>
      <c r="X10" s="89">
        <v>0</v>
      </c>
      <c r="Y10" s="112">
        <v>0</v>
      </c>
      <c r="Z10" s="88">
        <v>0</v>
      </c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</row>
    <row r="11" spans="1:42" s="29" customFormat="1" ht="24" customHeight="1" x14ac:dyDescent="0.25">
      <c r="A11" s="40">
        <v>3113</v>
      </c>
      <c r="B11" s="41">
        <v>6121</v>
      </c>
      <c r="C11" s="51"/>
      <c r="D11" s="118" t="s">
        <v>654</v>
      </c>
      <c r="E11" s="35" t="s">
        <v>432</v>
      </c>
      <c r="F11" s="36" t="s">
        <v>432</v>
      </c>
      <c r="G11" s="36">
        <v>2017</v>
      </c>
      <c r="H11" s="36">
        <v>2017</v>
      </c>
      <c r="I11" s="86">
        <f t="shared" si="0"/>
        <v>2020</v>
      </c>
      <c r="J11" s="87">
        <v>0</v>
      </c>
      <c r="K11" s="112">
        <v>20</v>
      </c>
      <c r="L11" s="446">
        <f t="shared" si="1"/>
        <v>2000</v>
      </c>
      <c r="M11" s="378">
        <v>0</v>
      </c>
      <c r="N11" s="379">
        <v>1000</v>
      </c>
      <c r="O11" s="89">
        <v>0</v>
      </c>
      <c r="P11" s="112">
        <v>1000</v>
      </c>
      <c r="Q11" s="269">
        <v>0</v>
      </c>
      <c r="R11" s="89">
        <v>0</v>
      </c>
      <c r="S11" s="112">
        <v>0</v>
      </c>
      <c r="T11" s="269">
        <v>0</v>
      </c>
      <c r="U11" s="89">
        <v>0</v>
      </c>
      <c r="V11" s="112">
        <v>0</v>
      </c>
      <c r="W11" s="269">
        <v>0</v>
      </c>
      <c r="X11" s="89">
        <v>0</v>
      </c>
      <c r="Y11" s="112">
        <v>0</v>
      </c>
      <c r="Z11" s="88">
        <v>0</v>
      </c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</row>
    <row r="12" spans="1:42" s="29" customFormat="1" ht="24" customHeight="1" x14ac:dyDescent="0.25">
      <c r="A12" s="40">
        <v>2212</v>
      </c>
      <c r="B12" s="41">
        <v>6121</v>
      </c>
      <c r="C12" s="51"/>
      <c r="D12" s="115" t="s">
        <v>655</v>
      </c>
      <c r="E12" s="35" t="s">
        <v>432</v>
      </c>
      <c r="F12" s="36" t="s">
        <v>432</v>
      </c>
      <c r="G12" s="36">
        <v>2017</v>
      </c>
      <c r="H12" s="36">
        <v>2017</v>
      </c>
      <c r="I12" s="86">
        <f t="shared" si="0"/>
        <v>1100</v>
      </c>
      <c r="J12" s="87">
        <v>0</v>
      </c>
      <c r="K12" s="112">
        <v>0</v>
      </c>
      <c r="L12" s="375">
        <f t="shared" si="1"/>
        <v>1100</v>
      </c>
      <c r="M12" s="378">
        <v>0</v>
      </c>
      <c r="N12" s="379">
        <v>1000</v>
      </c>
      <c r="O12" s="89">
        <v>0</v>
      </c>
      <c r="P12" s="112">
        <v>100</v>
      </c>
      <c r="Q12" s="269">
        <v>0</v>
      </c>
      <c r="R12" s="89">
        <v>0</v>
      </c>
      <c r="S12" s="112">
        <v>0</v>
      </c>
      <c r="T12" s="269">
        <v>0</v>
      </c>
      <c r="U12" s="89">
        <v>0</v>
      </c>
      <c r="V12" s="112">
        <v>0</v>
      </c>
      <c r="W12" s="269">
        <v>0</v>
      </c>
      <c r="X12" s="89">
        <v>0</v>
      </c>
      <c r="Y12" s="112">
        <v>0</v>
      </c>
      <c r="Z12" s="88">
        <v>0</v>
      </c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</row>
    <row r="13" spans="1:42" s="29" customFormat="1" ht="24" customHeight="1" x14ac:dyDescent="0.25">
      <c r="A13" s="40">
        <v>2212</v>
      </c>
      <c r="B13" s="41">
        <v>6121</v>
      </c>
      <c r="C13" s="51"/>
      <c r="D13" s="178" t="s">
        <v>656</v>
      </c>
      <c r="E13" s="35" t="s">
        <v>432</v>
      </c>
      <c r="F13" s="36" t="s">
        <v>432</v>
      </c>
      <c r="G13" s="36">
        <v>2017</v>
      </c>
      <c r="H13" s="36">
        <v>2017</v>
      </c>
      <c r="I13" s="86">
        <f t="shared" si="0"/>
        <v>1100</v>
      </c>
      <c r="J13" s="87">
        <v>0</v>
      </c>
      <c r="K13" s="112">
        <v>0</v>
      </c>
      <c r="L13" s="446">
        <f t="shared" si="1"/>
        <v>1100</v>
      </c>
      <c r="M13" s="378">
        <v>0</v>
      </c>
      <c r="N13" s="379">
        <v>1000</v>
      </c>
      <c r="O13" s="89">
        <v>0</v>
      </c>
      <c r="P13" s="112">
        <v>100</v>
      </c>
      <c r="Q13" s="269">
        <v>0</v>
      </c>
      <c r="R13" s="89">
        <v>0</v>
      </c>
      <c r="S13" s="112">
        <v>0</v>
      </c>
      <c r="T13" s="269">
        <v>0</v>
      </c>
      <c r="U13" s="89">
        <v>0</v>
      </c>
      <c r="V13" s="112">
        <v>0</v>
      </c>
      <c r="W13" s="269">
        <v>0</v>
      </c>
      <c r="X13" s="89">
        <v>0</v>
      </c>
      <c r="Y13" s="112">
        <v>0</v>
      </c>
      <c r="Z13" s="88">
        <v>0</v>
      </c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</row>
    <row r="14" spans="1:42" s="29" customFormat="1" ht="24" customHeight="1" x14ac:dyDescent="0.25">
      <c r="A14" s="40">
        <v>2219</v>
      </c>
      <c r="B14" s="41">
        <v>6121</v>
      </c>
      <c r="C14" s="51"/>
      <c r="D14" s="115" t="s">
        <v>657</v>
      </c>
      <c r="E14" s="35" t="s">
        <v>432</v>
      </c>
      <c r="F14" s="36" t="s">
        <v>432</v>
      </c>
      <c r="G14" s="36">
        <v>2017</v>
      </c>
      <c r="H14" s="36">
        <v>2017</v>
      </c>
      <c r="I14" s="86">
        <f t="shared" si="0"/>
        <v>520</v>
      </c>
      <c r="J14" s="87">
        <v>0</v>
      </c>
      <c r="K14" s="112">
        <v>20</v>
      </c>
      <c r="L14" s="375">
        <f t="shared" si="1"/>
        <v>500</v>
      </c>
      <c r="M14" s="378">
        <v>0</v>
      </c>
      <c r="N14" s="379">
        <v>500</v>
      </c>
      <c r="O14" s="89">
        <v>0</v>
      </c>
      <c r="P14" s="112">
        <v>0</v>
      </c>
      <c r="Q14" s="269">
        <v>0</v>
      </c>
      <c r="R14" s="89">
        <v>0</v>
      </c>
      <c r="S14" s="112">
        <v>0</v>
      </c>
      <c r="T14" s="269">
        <v>0</v>
      </c>
      <c r="U14" s="89">
        <v>0</v>
      </c>
      <c r="V14" s="112">
        <v>0</v>
      </c>
      <c r="W14" s="269">
        <v>0</v>
      </c>
      <c r="X14" s="89">
        <v>0</v>
      </c>
      <c r="Y14" s="112">
        <v>0</v>
      </c>
      <c r="Z14" s="88">
        <v>0</v>
      </c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</row>
    <row r="15" spans="1:42" s="29" customFormat="1" ht="24" customHeight="1" x14ac:dyDescent="0.25">
      <c r="A15" s="40">
        <v>2212</v>
      </c>
      <c r="B15" s="41">
        <v>6121</v>
      </c>
      <c r="C15" s="51"/>
      <c r="D15" s="115" t="s">
        <v>658</v>
      </c>
      <c r="E15" s="35" t="s">
        <v>432</v>
      </c>
      <c r="F15" s="36" t="s">
        <v>432</v>
      </c>
      <c r="G15" s="36">
        <v>2017</v>
      </c>
      <c r="H15" s="172">
        <v>2020</v>
      </c>
      <c r="I15" s="86">
        <f t="shared" si="0"/>
        <v>20020</v>
      </c>
      <c r="J15" s="87">
        <v>0</v>
      </c>
      <c r="K15" s="112">
        <v>20</v>
      </c>
      <c r="L15" s="446">
        <f t="shared" si="1"/>
        <v>2000</v>
      </c>
      <c r="M15" s="378">
        <v>0</v>
      </c>
      <c r="N15" s="379">
        <v>2000</v>
      </c>
      <c r="O15" s="89">
        <v>0</v>
      </c>
      <c r="P15" s="112">
        <v>0</v>
      </c>
      <c r="Q15" s="269">
        <v>6000</v>
      </c>
      <c r="R15" s="89">
        <v>0</v>
      </c>
      <c r="S15" s="112">
        <v>0</v>
      </c>
      <c r="T15" s="269">
        <v>6000</v>
      </c>
      <c r="U15" s="89">
        <v>0</v>
      </c>
      <c r="V15" s="112">
        <v>0</v>
      </c>
      <c r="W15" s="269">
        <v>6000</v>
      </c>
      <c r="X15" s="89">
        <v>0</v>
      </c>
      <c r="Y15" s="112">
        <v>0</v>
      </c>
      <c r="Z15" s="88">
        <v>0</v>
      </c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</row>
    <row r="16" spans="1:42" s="29" customFormat="1" ht="24" customHeight="1" x14ac:dyDescent="0.25">
      <c r="A16" s="40">
        <v>2219</v>
      </c>
      <c r="B16" s="41">
        <v>6121</v>
      </c>
      <c r="C16" s="51"/>
      <c r="D16" s="544" t="s">
        <v>659</v>
      </c>
      <c r="E16" s="35" t="s">
        <v>432</v>
      </c>
      <c r="F16" s="36" t="s">
        <v>432</v>
      </c>
      <c r="G16" s="36">
        <v>2017</v>
      </c>
      <c r="H16" s="172">
        <v>2018</v>
      </c>
      <c r="I16" s="86">
        <f t="shared" si="0"/>
        <v>2050</v>
      </c>
      <c r="J16" s="87">
        <v>0</v>
      </c>
      <c r="K16" s="112">
        <v>0</v>
      </c>
      <c r="L16" s="375">
        <f t="shared" si="1"/>
        <v>50</v>
      </c>
      <c r="M16" s="378">
        <v>0</v>
      </c>
      <c r="N16" s="379">
        <v>50</v>
      </c>
      <c r="O16" s="89">
        <v>0</v>
      </c>
      <c r="P16" s="112">
        <v>0</v>
      </c>
      <c r="Q16" s="269">
        <v>2000</v>
      </c>
      <c r="R16" s="89">
        <v>0</v>
      </c>
      <c r="S16" s="112">
        <v>0</v>
      </c>
      <c r="T16" s="269">
        <v>0</v>
      </c>
      <c r="U16" s="89">
        <v>0</v>
      </c>
      <c r="V16" s="112">
        <v>0</v>
      </c>
      <c r="W16" s="269">
        <v>0</v>
      </c>
      <c r="X16" s="89">
        <v>0</v>
      </c>
      <c r="Y16" s="112">
        <v>0</v>
      </c>
      <c r="Z16" s="88">
        <v>0</v>
      </c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</row>
    <row r="17" spans="1:42" s="540" customFormat="1" ht="24" customHeight="1" x14ac:dyDescent="0.25">
      <c r="A17" s="40">
        <v>3113</v>
      </c>
      <c r="B17" s="41">
        <v>6121</v>
      </c>
      <c r="C17" s="51"/>
      <c r="D17" s="359" t="s">
        <v>660</v>
      </c>
      <c r="E17" s="35" t="s">
        <v>432</v>
      </c>
      <c r="F17" s="36" t="s">
        <v>432</v>
      </c>
      <c r="G17" s="36">
        <v>2017</v>
      </c>
      <c r="H17" s="172">
        <v>2019</v>
      </c>
      <c r="I17" s="86">
        <f t="shared" si="0"/>
        <v>70200</v>
      </c>
      <c r="J17" s="87">
        <v>0</v>
      </c>
      <c r="K17" s="112">
        <v>0</v>
      </c>
      <c r="L17" s="375">
        <f t="shared" si="1"/>
        <v>200</v>
      </c>
      <c r="M17" s="378">
        <v>0</v>
      </c>
      <c r="N17" s="379">
        <v>0</v>
      </c>
      <c r="O17" s="89">
        <v>0</v>
      </c>
      <c r="P17" s="112">
        <v>200</v>
      </c>
      <c r="Q17" s="269">
        <v>5000</v>
      </c>
      <c r="R17" s="89">
        <v>25000</v>
      </c>
      <c r="S17" s="112">
        <v>5000</v>
      </c>
      <c r="T17" s="269">
        <v>5000</v>
      </c>
      <c r="U17" s="89">
        <v>25000</v>
      </c>
      <c r="V17" s="112">
        <v>5000</v>
      </c>
      <c r="W17" s="269">
        <v>0</v>
      </c>
      <c r="X17" s="89">
        <v>0</v>
      </c>
      <c r="Y17" s="112">
        <v>0</v>
      </c>
      <c r="Z17" s="88">
        <v>0</v>
      </c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</row>
    <row r="18" spans="1:42" s="540" customFormat="1" ht="24" customHeight="1" x14ac:dyDescent="0.25">
      <c r="A18" s="40">
        <v>2219</v>
      </c>
      <c r="B18" s="41">
        <v>6121</v>
      </c>
      <c r="C18" s="51"/>
      <c r="D18" s="265" t="s">
        <v>661</v>
      </c>
      <c r="E18" s="35" t="s">
        <v>432</v>
      </c>
      <c r="F18" s="36" t="s">
        <v>432</v>
      </c>
      <c r="G18" s="36">
        <v>2018</v>
      </c>
      <c r="H18" s="172">
        <v>2020</v>
      </c>
      <c r="I18" s="86">
        <f t="shared" si="0"/>
        <v>20000</v>
      </c>
      <c r="J18" s="87">
        <v>0</v>
      </c>
      <c r="K18" s="112">
        <v>0</v>
      </c>
      <c r="L18" s="375">
        <f t="shared" si="1"/>
        <v>0</v>
      </c>
      <c r="M18" s="378">
        <v>0</v>
      </c>
      <c r="N18" s="379">
        <v>0</v>
      </c>
      <c r="O18" s="89">
        <v>0</v>
      </c>
      <c r="P18" s="112">
        <v>0</v>
      </c>
      <c r="Q18" s="269">
        <v>5000</v>
      </c>
      <c r="R18" s="89">
        <v>0</v>
      </c>
      <c r="S18" s="112">
        <v>0</v>
      </c>
      <c r="T18" s="269">
        <v>5000</v>
      </c>
      <c r="U18" s="89">
        <v>0</v>
      </c>
      <c r="V18" s="112">
        <v>0</v>
      </c>
      <c r="W18" s="269">
        <v>10000</v>
      </c>
      <c r="X18" s="89">
        <v>0</v>
      </c>
      <c r="Y18" s="112">
        <v>0</v>
      </c>
      <c r="Z18" s="88">
        <v>0</v>
      </c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</row>
    <row r="19" spans="1:42" s="540" customFormat="1" ht="24" customHeight="1" x14ac:dyDescent="0.25">
      <c r="A19" s="40">
        <v>3745</v>
      </c>
      <c r="B19" s="41">
        <v>6121</v>
      </c>
      <c r="C19" s="541"/>
      <c r="D19" s="115" t="s">
        <v>662</v>
      </c>
      <c r="E19" s="35" t="s">
        <v>432</v>
      </c>
      <c r="F19" s="36" t="s">
        <v>432</v>
      </c>
      <c r="G19" s="36">
        <v>2018</v>
      </c>
      <c r="H19" s="172">
        <v>2020</v>
      </c>
      <c r="I19" s="86">
        <f t="shared" si="0"/>
        <v>18000</v>
      </c>
      <c r="J19" s="87">
        <v>0</v>
      </c>
      <c r="K19" s="112">
        <v>0</v>
      </c>
      <c r="L19" s="375">
        <f t="shared" si="1"/>
        <v>0</v>
      </c>
      <c r="M19" s="378">
        <v>0</v>
      </c>
      <c r="N19" s="379">
        <v>0</v>
      </c>
      <c r="O19" s="89">
        <v>0</v>
      </c>
      <c r="P19" s="112">
        <v>0</v>
      </c>
      <c r="Q19" s="269">
        <v>500</v>
      </c>
      <c r="R19" s="89">
        <v>5000</v>
      </c>
      <c r="S19" s="112">
        <v>500</v>
      </c>
      <c r="T19" s="269">
        <v>1000</v>
      </c>
      <c r="U19" s="89">
        <v>10000</v>
      </c>
      <c r="V19" s="112">
        <v>1000</v>
      </c>
      <c r="W19" s="269">
        <v>0</v>
      </c>
      <c r="X19" s="89">
        <v>0</v>
      </c>
      <c r="Y19" s="112">
        <v>0</v>
      </c>
      <c r="Z19" s="88">
        <v>0</v>
      </c>
      <c r="AA19" s="542"/>
      <c r="AB19" s="542"/>
      <c r="AC19" s="542"/>
      <c r="AD19" s="542"/>
      <c r="AE19" s="542"/>
      <c r="AF19" s="542"/>
      <c r="AG19" s="542"/>
      <c r="AH19" s="542"/>
      <c r="AI19" s="542"/>
      <c r="AJ19" s="542"/>
      <c r="AK19" s="542"/>
      <c r="AL19" s="542"/>
      <c r="AM19" s="542"/>
      <c r="AN19" s="542"/>
      <c r="AO19" s="542"/>
      <c r="AP19" s="542"/>
    </row>
    <row r="20" spans="1:42" s="540" customFormat="1" ht="24" customHeight="1" thickBot="1" x14ac:dyDescent="0.3">
      <c r="A20" s="40">
        <v>3639</v>
      </c>
      <c r="B20" s="41">
        <v>6121</v>
      </c>
      <c r="C20" s="51"/>
      <c r="D20" s="543" t="s">
        <v>663</v>
      </c>
      <c r="E20" s="531" t="s">
        <v>432</v>
      </c>
      <c r="F20" s="531" t="s">
        <v>432</v>
      </c>
      <c r="G20" s="531">
        <v>2018</v>
      </c>
      <c r="H20" s="531">
        <v>2020</v>
      </c>
      <c r="I20" s="227">
        <f t="shared" si="0"/>
        <v>144000</v>
      </c>
      <c r="J20" s="87">
        <v>0</v>
      </c>
      <c r="K20" s="529">
        <v>0</v>
      </c>
      <c r="L20" s="381">
        <f t="shared" si="1"/>
        <v>0</v>
      </c>
      <c r="M20" s="378">
        <v>0</v>
      </c>
      <c r="N20" s="527">
        <v>0</v>
      </c>
      <c r="O20" s="89">
        <v>0</v>
      </c>
      <c r="P20" s="529">
        <v>0</v>
      </c>
      <c r="Q20" s="545">
        <v>0</v>
      </c>
      <c r="R20" s="528">
        <v>0</v>
      </c>
      <c r="S20" s="529">
        <v>1000</v>
      </c>
      <c r="T20" s="545">
        <v>2000</v>
      </c>
      <c r="U20" s="528">
        <v>5000</v>
      </c>
      <c r="V20" s="529">
        <v>1000</v>
      </c>
      <c r="W20" s="545">
        <v>5000</v>
      </c>
      <c r="X20" s="528">
        <v>20000</v>
      </c>
      <c r="Y20" s="529">
        <v>10000</v>
      </c>
      <c r="Z20" s="537">
        <v>100000</v>
      </c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</row>
    <row r="21" spans="1:42" s="30" customFormat="1" ht="23.1" customHeight="1" thickBot="1" x14ac:dyDescent="0.3">
      <c r="A21" s="42"/>
      <c r="B21" s="43"/>
      <c r="C21" s="52"/>
      <c r="D21" s="740" t="s">
        <v>1</v>
      </c>
      <c r="E21" s="724"/>
      <c r="F21" s="724"/>
      <c r="G21" s="724"/>
      <c r="H21" s="725"/>
      <c r="I21" s="72">
        <f t="shared" ref="I21:Z21" si="2">SUM(I7:I20)</f>
        <v>304620</v>
      </c>
      <c r="J21" s="73">
        <f t="shared" si="2"/>
        <v>0</v>
      </c>
      <c r="K21" s="74">
        <f t="shared" si="2"/>
        <v>370</v>
      </c>
      <c r="L21" s="387">
        <f t="shared" si="2"/>
        <v>18250</v>
      </c>
      <c r="M21" s="388">
        <f t="shared" si="2"/>
        <v>0</v>
      </c>
      <c r="N21" s="389">
        <f t="shared" si="2"/>
        <v>10950</v>
      </c>
      <c r="O21" s="75">
        <f t="shared" si="2"/>
        <v>1000</v>
      </c>
      <c r="P21" s="74">
        <f t="shared" si="2"/>
        <v>6300</v>
      </c>
      <c r="Q21" s="195">
        <f t="shared" si="2"/>
        <v>21500</v>
      </c>
      <c r="R21" s="76">
        <f t="shared" si="2"/>
        <v>30000</v>
      </c>
      <c r="S21" s="74">
        <f t="shared" si="2"/>
        <v>9500</v>
      </c>
      <c r="T21" s="195">
        <f t="shared" si="2"/>
        <v>23000</v>
      </c>
      <c r="U21" s="75">
        <f t="shared" si="2"/>
        <v>40000</v>
      </c>
      <c r="V21" s="74">
        <f t="shared" si="2"/>
        <v>11000</v>
      </c>
      <c r="W21" s="195">
        <f t="shared" si="2"/>
        <v>21000</v>
      </c>
      <c r="X21" s="75">
        <f t="shared" si="2"/>
        <v>20000</v>
      </c>
      <c r="Y21" s="74">
        <f t="shared" si="2"/>
        <v>10000</v>
      </c>
      <c r="Z21" s="77">
        <f t="shared" si="2"/>
        <v>100000</v>
      </c>
      <c r="AA21" s="92"/>
    </row>
    <row r="22" spans="1:42" s="203" customFormat="1" ht="23.1" customHeight="1" x14ac:dyDescent="0.25">
      <c r="A22" s="47"/>
      <c r="B22" s="47"/>
      <c r="C22" s="47"/>
      <c r="D22" s="193"/>
      <c r="E22" s="193"/>
      <c r="F22" s="193"/>
      <c r="G22" s="193"/>
      <c r="H22" s="193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  <c r="AA22" s="204"/>
    </row>
    <row r="23" spans="1:42" ht="13.15" customHeight="1" x14ac:dyDescent="0.2"/>
    <row r="24" spans="1:42" ht="24.75" customHeight="1" x14ac:dyDescent="0.25">
      <c r="A24" s="5"/>
      <c r="D24" s="63" t="s">
        <v>44</v>
      </c>
      <c r="E24" s="64" t="s">
        <v>52</v>
      </c>
      <c r="F24" s="65"/>
      <c r="G24" s="65"/>
      <c r="H24" s="65"/>
      <c r="I24" s="65"/>
      <c r="J24" s="65"/>
      <c r="K24" s="65"/>
      <c r="L24" s="65"/>
      <c r="M24" s="14"/>
      <c r="N24" s="14"/>
      <c r="O24" s="14"/>
      <c r="P24" s="1"/>
      <c r="Z24" s="4" t="s">
        <v>26</v>
      </c>
    </row>
    <row r="25" spans="1:42" ht="15" customHeight="1" thickBot="1" x14ac:dyDescent="0.25">
      <c r="A25" s="692" t="s">
        <v>118</v>
      </c>
      <c r="B25" s="693"/>
      <c r="C25" s="694"/>
      <c r="I25" s="6" t="s">
        <v>2</v>
      </c>
      <c r="J25" s="6" t="s">
        <v>3</v>
      </c>
      <c r="K25" s="6" t="s">
        <v>4</v>
      </c>
      <c r="L25" s="6" t="s">
        <v>5</v>
      </c>
      <c r="M25" s="6" t="s">
        <v>6</v>
      </c>
      <c r="N25" s="6" t="s">
        <v>7</v>
      </c>
      <c r="O25" s="7" t="s">
        <v>208</v>
      </c>
      <c r="P25" s="7" t="s">
        <v>8</v>
      </c>
      <c r="Q25" s="7" t="s">
        <v>9</v>
      </c>
      <c r="R25" s="7" t="s">
        <v>10</v>
      </c>
      <c r="S25" s="7" t="s">
        <v>209</v>
      </c>
      <c r="T25" s="7" t="s">
        <v>11</v>
      </c>
      <c r="U25" s="7" t="s">
        <v>14</v>
      </c>
      <c r="V25" s="7" t="s">
        <v>19</v>
      </c>
      <c r="W25" s="7" t="s">
        <v>210</v>
      </c>
      <c r="X25" s="6" t="s">
        <v>30</v>
      </c>
      <c r="Y25" s="6" t="s">
        <v>31</v>
      </c>
      <c r="Z25" s="6" t="s">
        <v>32</v>
      </c>
    </row>
    <row r="26" spans="1:42" ht="15.75" customHeight="1" thickBot="1" x14ac:dyDescent="0.25">
      <c r="A26" s="695"/>
      <c r="B26" s="696"/>
      <c r="C26" s="697"/>
      <c r="D26" s="711" t="s">
        <v>0</v>
      </c>
      <c r="E26" s="729" t="s">
        <v>34</v>
      </c>
      <c r="F26" s="732" t="s">
        <v>35</v>
      </c>
      <c r="G26" s="735" t="s">
        <v>36</v>
      </c>
      <c r="H26" s="736"/>
      <c r="I26" s="708" t="s">
        <v>27</v>
      </c>
      <c r="J26" s="27" t="s">
        <v>33</v>
      </c>
      <c r="K26" s="27" t="s">
        <v>13</v>
      </c>
      <c r="L26" s="390" t="s">
        <v>12</v>
      </c>
      <c r="M26" s="716" t="s">
        <v>128</v>
      </c>
      <c r="N26" s="717"/>
      <c r="O26" s="717"/>
      <c r="P26" s="718"/>
      <c r="Q26" s="678" t="s">
        <v>136</v>
      </c>
      <c r="R26" s="679"/>
      <c r="S26" s="679"/>
      <c r="T26" s="679"/>
      <c r="U26" s="679"/>
      <c r="V26" s="679"/>
      <c r="W26" s="679"/>
      <c r="X26" s="679"/>
      <c r="Y26" s="679"/>
      <c r="Z26" s="668" t="s">
        <v>135</v>
      </c>
    </row>
    <row r="27" spans="1:42" ht="15.75" customHeight="1" x14ac:dyDescent="0.2">
      <c r="A27" s="698" t="s">
        <v>39</v>
      </c>
      <c r="B27" s="700" t="s">
        <v>40</v>
      </c>
      <c r="C27" s="702" t="s">
        <v>41</v>
      </c>
      <c r="D27" s="712"/>
      <c r="E27" s="730"/>
      <c r="F27" s="733"/>
      <c r="G27" s="737" t="s">
        <v>37</v>
      </c>
      <c r="H27" s="714" t="s">
        <v>38</v>
      </c>
      <c r="I27" s="709"/>
      <c r="J27" s="704" t="s">
        <v>132</v>
      </c>
      <c r="K27" s="704" t="s">
        <v>133</v>
      </c>
      <c r="L27" s="727" t="s">
        <v>134</v>
      </c>
      <c r="M27" s="719" t="s">
        <v>129</v>
      </c>
      <c r="N27" s="721" t="s">
        <v>43</v>
      </c>
      <c r="O27" s="683" t="s">
        <v>21</v>
      </c>
      <c r="P27" s="685" t="s">
        <v>22</v>
      </c>
      <c r="Q27" s="675" t="s">
        <v>117</v>
      </c>
      <c r="R27" s="676"/>
      <c r="S27" s="680"/>
      <c r="T27" s="675" t="s">
        <v>121</v>
      </c>
      <c r="U27" s="676"/>
      <c r="V27" s="677"/>
      <c r="W27" s="676" t="s">
        <v>130</v>
      </c>
      <c r="X27" s="676"/>
      <c r="Y27" s="726"/>
      <c r="Z27" s="706"/>
    </row>
    <row r="28" spans="1:42" ht="39" customHeight="1" thickBot="1" x14ac:dyDescent="0.25">
      <c r="A28" s="699"/>
      <c r="B28" s="701"/>
      <c r="C28" s="703"/>
      <c r="D28" s="713"/>
      <c r="E28" s="730"/>
      <c r="F28" s="733"/>
      <c r="G28" s="744"/>
      <c r="H28" s="743"/>
      <c r="I28" s="710"/>
      <c r="J28" s="705"/>
      <c r="K28" s="705"/>
      <c r="L28" s="728"/>
      <c r="M28" s="720"/>
      <c r="N28" s="722"/>
      <c r="O28" s="684"/>
      <c r="P28" s="686"/>
      <c r="Q28" s="194" t="s">
        <v>20</v>
      </c>
      <c r="R28" s="26" t="s">
        <v>28</v>
      </c>
      <c r="S28" s="15" t="s">
        <v>29</v>
      </c>
      <c r="T28" s="197" t="s">
        <v>20</v>
      </c>
      <c r="U28" s="26" t="s">
        <v>28</v>
      </c>
      <c r="V28" s="15" t="s">
        <v>29</v>
      </c>
      <c r="W28" s="197" t="s">
        <v>20</v>
      </c>
      <c r="X28" s="26" t="s">
        <v>28</v>
      </c>
      <c r="Y28" s="15" t="s">
        <v>29</v>
      </c>
      <c r="Z28" s="707"/>
    </row>
    <row r="29" spans="1:42" s="28" customFormat="1" ht="23.45" customHeight="1" x14ac:dyDescent="0.25">
      <c r="A29" s="48">
        <v>5512</v>
      </c>
      <c r="B29" s="49">
        <v>6121</v>
      </c>
      <c r="C29" s="50"/>
      <c r="D29" s="409" t="s">
        <v>433</v>
      </c>
      <c r="E29" s="32" t="s">
        <v>442</v>
      </c>
      <c r="F29" s="33" t="s">
        <v>442</v>
      </c>
      <c r="G29" s="33">
        <v>2017</v>
      </c>
      <c r="H29" s="34">
        <v>2017</v>
      </c>
      <c r="I29" s="81">
        <v>19370</v>
      </c>
      <c r="J29" s="80">
        <v>870</v>
      </c>
      <c r="K29" s="143">
        <v>0</v>
      </c>
      <c r="L29" s="374">
        <v>18500</v>
      </c>
      <c r="M29" s="376">
        <v>0</v>
      </c>
      <c r="N29" s="377">
        <v>18500</v>
      </c>
      <c r="O29" s="113">
        <v>0</v>
      </c>
      <c r="P29" s="143">
        <v>0</v>
      </c>
      <c r="Q29" s="268">
        <v>0</v>
      </c>
      <c r="R29" s="113">
        <v>0</v>
      </c>
      <c r="S29" s="143">
        <v>0</v>
      </c>
      <c r="T29" s="268">
        <v>0</v>
      </c>
      <c r="U29" s="113">
        <v>0</v>
      </c>
      <c r="V29" s="143">
        <v>0</v>
      </c>
      <c r="W29" s="268">
        <v>0</v>
      </c>
      <c r="X29" s="113">
        <v>0</v>
      </c>
      <c r="Y29" s="143">
        <v>0</v>
      </c>
      <c r="Z29" s="81">
        <v>0</v>
      </c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</row>
    <row r="30" spans="1:42" s="29" customFormat="1" ht="23.45" customHeight="1" x14ac:dyDescent="0.25">
      <c r="A30" s="40">
        <v>3745</v>
      </c>
      <c r="B30" s="41">
        <v>6121</v>
      </c>
      <c r="C30" s="51"/>
      <c r="D30" s="216" t="s">
        <v>434</v>
      </c>
      <c r="E30" s="35" t="s">
        <v>442</v>
      </c>
      <c r="F30" s="36" t="s">
        <v>442</v>
      </c>
      <c r="G30" s="36">
        <v>2017</v>
      </c>
      <c r="H30" s="37">
        <v>2019</v>
      </c>
      <c r="I30" s="88">
        <v>8500</v>
      </c>
      <c r="J30" s="87">
        <v>0</v>
      </c>
      <c r="K30" s="112">
        <v>0</v>
      </c>
      <c r="L30" s="375">
        <v>2000</v>
      </c>
      <c r="M30" s="378">
        <v>0</v>
      </c>
      <c r="N30" s="379">
        <v>2000</v>
      </c>
      <c r="O30" s="89">
        <v>0</v>
      </c>
      <c r="P30" s="112">
        <v>0</v>
      </c>
      <c r="Q30" s="269">
        <v>3000</v>
      </c>
      <c r="R30" s="89">
        <v>0</v>
      </c>
      <c r="S30" s="112">
        <v>0</v>
      </c>
      <c r="T30" s="269">
        <v>3500</v>
      </c>
      <c r="U30" s="89">
        <v>0</v>
      </c>
      <c r="V30" s="112">
        <v>0</v>
      </c>
      <c r="W30" s="269">
        <v>0</v>
      </c>
      <c r="X30" s="89">
        <v>0</v>
      </c>
      <c r="Y30" s="112">
        <v>0</v>
      </c>
      <c r="Z30" s="88">
        <v>0</v>
      </c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</row>
    <row r="31" spans="1:42" s="29" customFormat="1" ht="31.9" customHeight="1" x14ac:dyDescent="0.25">
      <c r="A31" s="40">
        <v>6171</v>
      </c>
      <c r="B31" s="41">
        <v>6121</v>
      </c>
      <c r="C31" s="51"/>
      <c r="D31" s="111" t="s">
        <v>435</v>
      </c>
      <c r="E31" s="35" t="s">
        <v>442</v>
      </c>
      <c r="F31" s="36" t="s">
        <v>442</v>
      </c>
      <c r="G31" s="36">
        <v>2017</v>
      </c>
      <c r="H31" s="37">
        <v>2018</v>
      </c>
      <c r="I31" s="88">
        <v>3500</v>
      </c>
      <c r="J31" s="87">
        <v>0</v>
      </c>
      <c r="K31" s="112">
        <v>0</v>
      </c>
      <c r="L31" s="446">
        <v>1000</v>
      </c>
      <c r="M31" s="378">
        <v>0</v>
      </c>
      <c r="N31" s="379">
        <v>1000</v>
      </c>
      <c r="O31" s="89">
        <v>0</v>
      </c>
      <c r="P31" s="112">
        <v>0</v>
      </c>
      <c r="Q31" s="269">
        <v>2500</v>
      </c>
      <c r="R31" s="89">
        <v>0</v>
      </c>
      <c r="S31" s="112">
        <v>0</v>
      </c>
      <c r="T31" s="269">
        <v>0</v>
      </c>
      <c r="U31" s="89">
        <v>0</v>
      </c>
      <c r="V31" s="112">
        <v>0</v>
      </c>
      <c r="W31" s="269">
        <v>0</v>
      </c>
      <c r="X31" s="89">
        <v>0</v>
      </c>
      <c r="Y31" s="112">
        <v>0</v>
      </c>
      <c r="Z31" s="88">
        <v>0</v>
      </c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</row>
    <row r="32" spans="1:42" s="29" customFormat="1" ht="23.45" customHeight="1" x14ac:dyDescent="0.25">
      <c r="A32" s="40">
        <v>2219</v>
      </c>
      <c r="B32" s="41">
        <v>6121</v>
      </c>
      <c r="C32" s="51"/>
      <c r="D32" s="456" t="s">
        <v>436</v>
      </c>
      <c r="E32" s="35" t="s">
        <v>442</v>
      </c>
      <c r="F32" s="36" t="s">
        <v>442</v>
      </c>
      <c r="G32" s="36">
        <v>2017</v>
      </c>
      <c r="H32" s="37">
        <v>2017</v>
      </c>
      <c r="I32" s="88">
        <v>9500</v>
      </c>
      <c r="J32" s="87">
        <v>0</v>
      </c>
      <c r="K32" s="112">
        <v>0</v>
      </c>
      <c r="L32" s="375">
        <f t="shared" ref="L32:L36" si="3">M32+N32+O32+P32</f>
        <v>9500</v>
      </c>
      <c r="M32" s="378">
        <v>0</v>
      </c>
      <c r="N32" s="379">
        <v>9000</v>
      </c>
      <c r="O32" s="89">
        <v>0</v>
      </c>
      <c r="P32" s="112">
        <v>500</v>
      </c>
      <c r="Q32" s="269">
        <v>0</v>
      </c>
      <c r="R32" s="89">
        <v>0</v>
      </c>
      <c r="S32" s="112">
        <v>0</v>
      </c>
      <c r="T32" s="269">
        <v>0</v>
      </c>
      <c r="U32" s="89">
        <v>0</v>
      </c>
      <c r="V32" s="112">
        <v>0</v>
      </c>
      <c r="W32" s="269">
        <v>0</v>
      </c>
      <c r="X32" s="89">
        <v>0</v>
      </c>
      <c r="Y32" s="112">
        <v>0</v>
      </c>
      <c r="Z32" s="88">
        <v>0</v>
      </c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</row>
    <row r="33" spans="1:42" s="29" customFormat="1" ht="23.45" customHeight="1" x14ac:dyDescent="0.25">
      <c r="A33" s="40">
        <v>3745</v>
      </c>
      <c r="B33" s="41">
        <v>6121</v>
      </c>
      <c r="C33" s="51"/>
      <c r="D33" s="456" t="s">
        <v>437</v>
      </c>
      <c r="E33" s="35" t="s">
        <v>442</v>
      </c>
      <c r="F33" s="36" t="s">
        <v>442</v>
      </c>
      <c r="G33" s="36">
        <v>2017</v>
      </c>
      <c r="H33" s="37">
        <v>2017</v>
      </c>
      <c r="I33" s="88">
        <v>3000</v>
      </c>
      <c r="J33" s="87">
        <v>0</v>
      </c>
      <c r="K33" s="112">
        <v>0</v>
      </c>
      <c r="L33" s="375">
        <f t="shared" si="3"/>
        <v>3000</v>
      </c>
      <c r="M33" s="378">
        <v>0</v>
      </c>
      <c r="N33" s="379">
        <v>3000</v>
      </c>
      <c r="O33" s="89">
        <v>0</v>
      </c>
      <c r="P33" s="112">
        <v>0</v>
      </c>
      <c r="Q33" s="269">
        <v>0</v>
      </c>
      <c r="R33" s="89">
        <v>0</v>
      </c>
      <c r="S33" s="112">
        <v>0</v>
      </c>
      <c r="T33" s="269">
        <v>0</v>
      </c>
      <c r="U33" s="89">
        <v>0</v>
      </c>
      <c r="V33" s="112">
        <v>0</v>
      </c>
      <c r="W33" s="269">
        <v>0</v>
      </c>
      <c r="X33" s="89">
        <v>0</v>
      </c>
      <c r="Y33" s="112">
        <v>0</v>
      </c>
      <c r="Z33" s="88">
        <v>0</v>
      </c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</row>
    <row r="34" spans="1:42" s="29" customFormat="1" ht="23.45" customHeight="1" x14ac:dyDescent="0.25">
      <c r="A34" s="40">
        <v>2321</v>
      </c>
      <c r="B34" s="41">
        <v>6121</v>
      </c>
      <c r="C34" s="51"/>
      <c r="D34" s="458" t="s">
        <v>438</v>
      </c>
      <c r="E34" s="35" t="s">
        <v>442</v>
      </c>
      <c r="F34" s="36" t="s">
        <v>442</v>
      </c>
      <c r="G34" s="36">
        <v>2020</v>
      </c>
      <c r="H34" s="37">
        <v>2020</v>
      </c>
      <c r="I34" s="88">
        <v>20000</v>
      </c>
      <c r="J34" s="87">
        <v>0</v>
      </c>
      <c r="K34" s="112">
        <v>0</v>
      </c>
      <c r="L34" s="446">
        <f t="shared" si="3"/>
        <v>0</v>
      </c>
      <c r="M34" s="378">
        <v>0</v>
      </c>
      <c r="N34" s="379">
        <v>0</v>
      </c>
      <c r="O34" s="89">
        <v>0</v>
      </c>
      <c r="P34" s="112">
        <v>0</v>
      </c>
      <c r="Q34" s="269">
        <v>0</v>
      </c>
      <c r="R34" s="89">
        <v>0</v>
      </c>
      <c r="S34" s="112">
        <v>0</v>
      </c>
      <c r="T34" s="269">
        <v>0</v>
      </c>
      <c r="U34" s="89">
        <v>0</v>
      </c>
      <c r="V34" s="112">
        <v>0</v>
      </c>
      <c r="W34" s="269">
        <v>20000</v>
      </c>
      <c r="X34" s="89">
        <v>0</v>
      </c>
      <c r="Y34" s="112">
        <v>0</v>
      </c>
      <c r="Z34" s="88">
        <v>0</v>
      </c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</row>
    <row r="35" spans="1:42" s="29" customFormat="1" ht="23.45" customHeight="1" x14ac:dyDescent="0.25">
      <c r="A35" s="40">
        <v>3412</v>
      </c>
      <c r="B35" s="41">
        <v>6121</v>
      </c>
      <c r="C35" s="51"/>
      <c r="D35" s="500" t="s">
        <v>439</v>
      </c>
      <c r="E35" s="35" t="s">
        <v>442</v>
      </c>
      <c r="F35" s="36" t="s">
        <v>442</v>
      </c>
      <c r="G35" s="36">
        <v>2019</v>
      </c>
      <c r="H35" s="37">
        <v>2018</v>
      </c>
      <c r="I35" s="88">
        <v>1000</v>
      </c>
      <c r="J35" s="87">
        <v>0</v>
      </c>
      <c r="K35" s="112">
        <v>0</v>
      </c>
      <c r="L35" s="375">
        <f t="shared" si="3"/>
        <v>0</v>
      </c>
      <c r="M35" s="378">
        <v>0</v>
      </c>
      <c r="N35" s="379">
        <v>0</v>
      </c>
      <c r="O35" s="89">
        <v>0</v>
      </c>
      <c r="P35" s="112">
        <v>0</v>
      </c>
      <c r="Q35" s="269">
        <v>800</v>
      </c>
      <c r="R35" s="89">
        <v>0</v>
      </c>
      <c r="S35" s="112">
        <v>200</v>
      </c>
      <c r="T35" s="269">
        <v>0</v>
      </c>
      <c r="U35" s="89">
        <v>0</v>
      </c>
      <c r="V35" s="112">
        <v>0</v>
      </c>
      <c r="W35" s="269">
        <v>0</v>
      </c>
      <c r="X35" s="89">
        <v>0</v>
      </c>
      <c r="Y35" s="112">
        <v>0</v>
      </c>
      <c r="Z35" s="88">
        <v>0</v>
      </c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</row>
    <row r="36" spans="1:42" s="29" customFormat="1" ht="23.45" customHeight="1" x14ac:dyDescent="0.25">
      <c r="A36" s="40">
        <v>3412</v>
      </c>
      <c r="B36" s="41">
        <v>6121</v>
      </c>
      <c r="C36" s="51"/>
      <c r="D36" s="458" t="s">
        <v>440</v>
      </c>
      <c r="E36" s="35" t="s">
        <v>442</v>
      </c>
      <c r="F36" s="36" t="s">
        <v>442</v>
      </c>
      <c r="G36" s="36">
        <v>2017</v>
      </c>
      <c r="H36" s="37">
        <v>2018</v>
      </c>
      <c r="I36" s="88">
        <v>3000</v>
      </c>
      <c r="J36" s="87">
        <v>0</v>
      </c>
      <c r="K36" s="112">
        <v>0</v>
      </c>
      <c r="L36" s="446">
        <f t="shared" si="3"/>
        <v>500</v>
      </c>
      <c r="M36" s="378">
        <v>0</v>
      </c>
      <c r="N36" s="379">
        <v>500</v>
      </c>
      <c r="O36" s="89">
        <v>0</v>
      </c>
      <c r="P36" s="112">
        <v>0</v>
      </c>
      <c r="Q36" s="269">
        <v>2500</v>
      </c>
      <c r="R36" s="89">
        <v>0</v>
      </c>
      <c r="S36" s="112">
        <v>0</v>
      </c>
      <c r="T36" s="269">
        <v>0</v>
      </c>
      <c r="U36" s="89">
        <v>0</v>
      </c>
      <c r="V36" s="112">
        <v>0</v>
      </c>
      <c r="W36" s="269">
        <v>0</v>
      </c>
      <c r="X36" s="89">
        <v>0</v>
      </c>
      <c r="Y36" s="112">
        <v>0</v>
      </c>
      <c r="Z36" s="88">
        <v>0</v>
      </c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</row>
    <row r="37" spans="1:42" s="29" customFormat="1" ht="23.45" customHeight="1" thickBot="1" x14ac:dyDescent="0.3">
      <c r="A37" s="40">
        <v>2212</v>
      </c>
      <c r="B37" s="41">
        <v>6121</v>
      </c>
      <c r="C37" s="51"/>
      <c r="D37" s="118" t="s">
        <v>441</v>
      </c>
      <c r="E37" s="182" t="s">
        <v>442</v>
      </c>
      <c r="F37" s="174" t="s">
        <v>442</v>
      </c>
      <c r="G37" s="174">
        <v>2017</v>
      </c>
      <c r="H37" s="175">
        <v>2017</v>
      </c>
      <c r="I37" s="88">
        <v>21000</v>
      </c>
      <c r="J37" s="87">
        <v>0</v>
      </c>
      <c r="K37" s="112">
        <v>0</v>
      </c>
      <c r="L37" s="375">
        <v>21000</v>
      </c>
      <c r="M37" s="378">
        <v>0</v>
      </c>
      <c r="N37" s="379">
        <v>21000</v>
      </c>
      <c r="O37" s="89">
        <v>0</v>
      </c>
      <c r="P37" s="112">
        <v>0</v>
      </c>
      <c r="Q37" s="269">
        <v>0</v>
      </c>
      <c r="R37" s="89">
        <v>0</v>
      </c>
      <c r="S37" s="112">
        <v>0</v>
      </c>
      <c r="T37" s="269">
        <v>0</v>
      </c>
      <c r="U37" s="89">
        <v>0</v>
      </c>
      <c r="V37" s="112">
        <v>0</v>
      </c>
      <c r="W37" s="269">
        <v>0</v>
      </c>
      <c r="X37" s="89">
        <v>0</v>
      </c>
      <c r="Y37" s="112">
        <v>0</v>
      </c>
      <c r="Z37" s="88">
        <v>0</v>
      </c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</row>
    <row r="38" spans="1:42" s="30" customFormat="1" ht="23.1" customHeight="1" thickBot="1" x14ac:dyDescent="0.3">
      <c r="A38" s="42"/>
      <c r="B38" s="43"/>
      <c r="C38" s="52"/>
      <c r="D38" s="740" t="s">
        <v>1</v>
      </c>
      <c r="E38" s="724"/>
      <c r="F38" s="724"/>
      <c r="G38" s="724"/>
      <c r="H38" s="725"/>
      <c r="I38" s="72">
        <f t="shared" ref="I38:Z38" si="4">SUM(I29:I37)</f>
        <v>88870</v>
      </c>
      <c r="J38" s="73">
        <f t="shared" si="4"/>
        <v>870</v>
      </c>
      <c r="K38" s="74">
        <f t="shared" si="4"/>
        <v>0</v>
      </c>
      <c r="L38" s="387">
        <f t="shared" si="4"/>
        <v>55500</v>
      </c>
      <c r="M38" s="388">
        <f t="shared" si="4"/>
        <v>0</v>
      </c>
      <c r="N38" s="389">
        <f t="shared" si="4"/>
        <v>55000</v>
      </c>
      <c r="O38" s="75">
        <f t="shared" si="4"/>
        <v>0</v>
      </c>
      <c r="P38" s="74">
        <f t="shared" si="4"/>
        <v>500</v>
      </c>
      <c r="Q38" s="195">
        <f t="shared" si="4"/>
        <v>8800</v>
      </c>
      <c r="R38" s="76">
        <f t="shared" si="4"/>
        <v>0</v>
      </c>
      <c r="S38" s="74">
        <f t="shared" si="4"/>
        <v>200</v>
      </c>
      <c r="T38" s="195">
        <f t="shared" si="4"/>
        <v>3500</v>
      </c>
      <c r="U38" s="75">
        <f t="shared" si="4"/>
        <v>0</v>
      </c>
      <c r="V38" s="74">
        <f t="shared" si="4"/>
        <v>0</v>
      </c>
      <c r="W38" s="195">
        <f t="shared" si="4"/>
        <v>20000</v>
      </c>
      <c r="X38" s="75">
        <f t="shared" si="4"/>
        <v>0</v>
      </c>
      <c r="Y38" s="74">
        <f t="shared" si="4"/>
        <v>0</v>
      </c>
      <c r="Z38" s="77">
        <f t="shared" si="4"/>
        <v>0</v>
      </c>
      <c r="AA38" s="92"/>
    </row>
    <row r="39" spans="1:42" s="30" customFormat="1" ht="7.5" customHeight="1" thickBot="1" x14ac:dyDescent="0.3">
      <c r="A39" s="47"/>
      <c r="B39" s="47"/>
      <c r="C39" s="47"/>
      <c r="D39" s="53"/>
      <c r="E39" s="53"/>
      <c r="F39" s="53"/>
      <c r="G39" s="53"/>
      <c r="H39" s="53"/>
      <c r="I39" s="61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62"/>
      <c r="X39" s="62"/>
      <c r="Y39" s="62"/>
      <c r="Z39" s="62"/>
    </row>
    <row r="40" spans="1:42" s="3" customFormat="1" ht="15.95" customHeight="1" x14ac:dyDescent="0.25">
      <c r="A40" s="47"/>
      <c r="B40" s="47"/>
      <c r="C40" s="47"/>
      <c r="D40" s="24" t="s">
        <v>23</v>
      </c>
      <c r="E40" s="55"/>
      <c r="F40" s="55"/>
      <c r="G40" s="55"/>
      <c r="H40" s="55"/>
      <c r="I40" s="9" t="s">
        <v>15</v>
      </c>
      <c r="J40" s="60" t="s">
        <v>42</v>
      </c>
      <c r="K40" s="16" t="s">
        <v>24</v>
      </c>
      <c r="L40" s="16"/>
      <c r="M40" s="16" t="s">
        <v>212</v>
      </c>
      <c r="N40" s="60"/>
      <c r="O40" s="18"/>
      <c r="P40" s="18"/>
      <c r="Q40" s="18"/>
      <c r="R40" s="18"/>
      <c r="S40" s="18"/>
      <c r="T40" s="18"/>
      <c r="U40" s="18"/>
      <c r="V40" s="18"/>
      <c r="W40" s="208"/>
      <c r="X40" s="202"/>
      <c r="Y40" s="209"/>
      <c r="Z40" s="183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</row>
    <row r="41" spans="1:42" s="3" customFormat="1" ht="15.95" customHeight="1" x14ac:dyDescent="0.25">
      <c r="A41" s="210"/>
      <c r="B41" s="210"/>
      <c r="C41" s="210"/>
      <c r="D41" s="12"/>
      <c r="E41" s="56"/>
      <c r="F41" s="56"/>
      <c r="G41" s="56"/>
      <c r="H41" s="56"/>
      <c r="I41" s="11" t="s">
        <v>16</v>
      </c>
      <c r="J41" s="19" t="s">
        <v>42</v>
      </c>
      <c r="K41" s="17" t="s">
        <v>25</v>
      </c>
      <c r="L41" s="17"/>
      <c r="M41" s="17" t="s">
        <v>211</v>
      </c>
      <c r="N41" s="19"/>
      <c r="O41" s="20"/>
      <c r="P41" s="20"/>
      <c r="Q41" s="20"/>
      <c r="R41" s="20"/>
      <c r="S41" s="20"/>
      <c r="T41" s="20"/>
      <c r="U41" s="20"/>
      <c r="V41" s="20"/>
      <c r="W41" s="211"/>
      <c r="X41" s="209"/>
      <c r="Y41" s="209"/>
      <c r="Z41" s="183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</row>
    <row r="42" spans="1:42" s="2" customFormat="1" ht="15.95" customHeight="1" x14ac:dyDescent="0.25">
      <c r="A42" s="44"/>
      <c r="B42" s="45"/>
      <c r="C42" s="46"/>
      <c r="D42" s="57"/>
      <c r="E42" s="38"/>
      <c r="F42" s="38"/>
      <c r="G42" s="38"/>
      <c r="H42" s="38"/>
      <c r="I42" s="11" t="s">
        <v>17</v>
      </c>
      <c r="J42" s="19" t="s">
        <v>42</v>
      </c>
      <c r="K42" s="20" t="s">
        <v>214</v>
      </c>
      <c r="L42" s="17"/>
      <c r="M42" s="19"/>
      <c r="N42" s="19"/>
      <c r="O42" s="20"/>
      <c r="P42" s="56"/>
      <c r="Q42" s="56"/>
      <c r="R42" s="56"/>
      <c r="S42" s="56"/>
      <c r="T42" s="56"/>
      <c r="U42" s="56"/>
      <c r="V42" s="56"/>
      <c r="W42" s="58"/>
      <c r="X42" s="8"/>
      <c r="Z42" s="183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</row>
    <row r="43" spans="1:42" s="2" customFormat="1" ht="15.95" customHeight="1" thickBot="1" x14ac:dyDescent="0.3">
      <c r="A43" s="3"/>
      <c r="B43" s="45"/>
      <c r="C43" s="46"/>
      <c r="D43" s="59"/>
      <c r="E43" s="31"/>
      <c r="F43" s="31"/>
      <c r="G43" s="31"/>
      <c r="H43" s="31"/>
      <c r="I43" s="10" t="s">
        <v>18</v>
      </c>
      <c r="J43" s="21" t="s">
        <v>42</v>
      </c>
      <c r="K43" s="22" t="s">
        <v>213</v>
      </c>
      <c r="L43" s="23"/>
      <c r="M43" s="21"/>
      <c r="N43" s="21"/>
      <c r="O43" s="22"/>
      <c r="P43" s="25"/>
      <c r="Q43" s="25"/>
      <c r="R43" s="25"/>
      <c r="S43" s="25"/>
      <c r="T43" s="25"/>
      <c r="U43" s="25"/>
      <c r="V43" s="25"/>
      <c r="W43" s="13"/>
      <c r="Z43" s="18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</row>
  </sheetData>
  <mergeCells count="50">
    <mergeCell ref="A3:C4"/>
    <mergeCell ref="A5:A6"/>
    <mergeCell ref="B5:B6"/>
    <mergeCell ref="C5:C6"/>
    <mergeCell ref="K5:K6"/>
    <mergeCell ref="Z4:Z6"/>
    <mergeCell ref="I4:I6"/>
    <mergeCell ref="D4:D6"/>
    <mergeCell ref="J5:J6"/>
    <mergeCell ref="H5:H6"/>
    <mergeCell ref="M4:P4"/>
    <mergeCell ref="M5:M6"/>
    <mergeCell ref="N5:N6"/>
    <mergeCell ref="O5:O6"/>
    <mergeCell ref="P5:P6"/>
    <mergeCell ref="D21:H21"/>
    <mergeCell ref="T5:V5"/>
    <mergeCell ref="W5:Y5"/>
    <mergeCell ref="Q4:Y4"/>
    <mergeCell ref="L5:L6"/>
    <mergeCell ref="Q5:S5"/>
    <mergeCell ref="E4:E6"/>
    <mergeCell ref="F4:F6"/>
    <mergeCell ref="G4:H4"/>
    <mergeCell ref="G5:G6"/>
    <mergeCell ref="A25:C26"/>
    <mergeCell ref="D26:D28"/>
    <mergeCell ref="E26:E28"/>
    <mergeCell ref="F26:F28"/>
    <mergeCell ref="Q26:Y26"/>
    <mergeCell ref="N27:N28"/>
    <mergeCell ref="O27:O28"/>
    <mergeCell ref="P27:P28"/>
    <mergeCell ref="Q27:S27"/>
    <mergeCell ref="D38:H38"/>
    <mergeCell ref="Z26:Z28"/>
    <mergeCell ref="A27:A28"/>
    <mergeCell ref="B27:B28"/>
    <mergeCell ref="C27:C28"/>
    <mergeCell ref="G27:G28"/>
    <mergeCell ref="H27:H28"/>
    <mergeCell ref="J27:J28"/>
    <mergeCell ref="K27:K28"/>
    <mergeCell ref="L27:L28"/>
    <mergeCell ref="T27:V27"/>
    <mergeCell ref="W27:Y27"/>
    <mergeCell ref="M27:M28"/>
    <mergeCell ref="G26:H26"/>
    <mergeCell ref="I26:I28"/>
    <mergeCell ref="M26:P26"/>
  </mergeCells>
  <phoneticPr fontId="0" type="noConversion"/>
  <pageMargins left="0.27559055118110237" right="0.19685039370078741" top="0.98425196850393704" bottom="0.19685039370078741" header="0.78740157480314965" footer="0.19685039370078741"/>
  <pageSetup paperSize="9" scale="54" orientation="landscape" r:id="rId1"/>
  <headerFooter alignWithMargins="0">
    <oddHeader>&amp;C&amp;"Arial,Tučné"&amp;24Požadavky na kapitálový rozpočet statutárního města Ostravy pro rok  2017 a kapitálový výhled na &amp;28léta  2018 - 2020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67"/>
  <sheetViews>
    <sheetView topLeftCell="B49" zoomScale="75" zoomScaleNormal="75" workbookViewId="0">
      <selection activeCell="N57" sqref="N57"/>
    </sheetView>
  </sheetViews>
  <sheetFormatPr defaultRowHeight="12.75" x14ac:dyDescent="0.2"/>
  <cols>
    <col min="1" max="3" width="6.7109375" customWidth="1"/>
    <col min="4" max="4" width="46.7109375" customWidth="1"/>
    <col min="5" max="6" width="4.28515625" customWidth="1"/>
    <col min="7" max="8" width="4.85546875" customWidth="1"/>
    <col min="9" max="9" width="13.5703125" customWidth="1"/>
    <col min="10" max="26" width="10.7109375" customWidth="1"/>
    <col min="27" max="68" width="9.140625" style="122"/>
  </cols>
  <sheetData>
    <row r="1" spans="1:68" ht="15.75" customHeight="1" x14ac:dyDescent="0.25">
      <c r="Z1" s="65" t="s">
        <v>105</v>
      </c>
    </row>
    <row r="2" spans="1:68" ht="24.75" customHeight="1" x14ac:dyDescent="0.25">
      <c r="A2" s="5"/>
      <c r="D2" s="63" t="s">
        <v>44</v>
      </c>
      <c r="E2" s="64" t="s">
        <v>53</v>
      </c>
      <c r="F2" s="65"/>
      <c r="G2" s="65"/>
      <c r="H2" s="65"/>
      <c r="I2" s="65"/>
      <c r="J2" s="65"/>
      <c r="K2" s="65"/>
      <c r="L2" s="65"/>
      <c r="M2" s="14"/>
      <c r="N2" s="14"/>
      <c r="O2" s="14"/>
      <c r="P2" s="1"/>
      <c r="Z2" s="4" t="s">
        <v>26</v>
      </c>
    </row>
    <row r="3" spans="1:68" ht="15" customHeight="1" thickBot="1" x14ac:dyDescent="0.25">
      <c r="A3" s="692" t="s">
        <v>118</v>
      </c>
      <c r="B3" s="693"/>
      <c r="C3" s="694"/>
      <c r="I3" s="6" t="s">
        <v>2</v>
      </c>
      <c r="J3" s="6" t="s">
        <v>3</v>
      </c>
      <c r="K3" s="6" t="s">
        <v>4</v>
      </c>
      <c r="L3" s="6" t="s">
        <v>5</v>
      </c>
      <c r="M3" s="6" t="s">
        <v>6</v>
      </c>
      <c r="N3" s="6" t="s">
        <v>7</v>
      </c>
      <c r="O3" s="7" t="s">
        <v>208</v>
      </c>
      <c r="P3" s="7" t="s">
        <v>8</v>
      </c>
      <c r="Q3" s="7" t="s">
        <v>9</v>
      </c>
      <c r="R3" s="7" t="s">
        <v>10</v>
      </c>
      <c r="S3" s="7" t="s">
        <v>209</v>
      </c>
      <c r="T3" s="7" t="s">
        <v>11</v>
      </c>
      <c r="U3" s="7" t="s">
        <v>14</v>
      </c>
      <c r="V3" s="7" t="s">
        <v>19</v>
      </c>
      <c r="W3" s="7" t="s">
        <v>210</v>
      </c>
      <c r="X3" s="6" t="s">
        <v>30</v>
      </c>
      <c r="Y3" s="6" t="s">
        <v>31</v>
      </c>
      <c r="Z3" s="6" t="s">
        <v>32</v>
      </c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</row>
    <row r="4" spans="1:68" ht="15.75" customHeight="1" thickBot="1" x14ac:dyDescent="0.25">
      <c r="A4" s="695"/>
      <c r="B4" s="696"/>
      <c r="C4" s="697"/>
      <c r="D4" s="711" t="s">
        <v>0</v>
      </c>
      <c r="E4" s="729" t="s">
        <v>34</v>
      </c>
      <c r="F4" s="732" t="s">
        <v>35</v>
      </c>
      <c r="G4" s="735" t="s">
        <v>36</v>
      </c>
      <c r="H4" s="736"/>
      <c r="I4" s="708" t="s">
        <v>27</v>
      </c>
      <c r="J4" s="27" t="s">
        <v>33</v>
      </c>
      <c r="K4" s="27" t="s">
        <v>13</v>
      </c>
      <c r="L4" s="390" t="s">
        <v>12</v>
      </c>
      <c r="M4" s="716" t="s">
        <v>128</v>
      </c>
      <c r="N4" s="717"/>
      <c r="O4" s="717"/>
      <c r="P4" s="718"/>
      <c r="Q4" s="678" t="s">
        <v>136</v>
      </c>
      <c r="R4" s="679"/>
      <c r="S4" s="679"/>
      <c r="T4" s="679"/>
      <c r="U4" s="679"/>
      <c r="V4" s="679"/>
      <c r="W4" s="679"/>
      <c r="X4" s="679"/>
      <c r="Y4" s="679"/>
      <c r="Z4" s="668" t="s">
        <v>135</v>
      </c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</row>
    <row r="5" spans="1:68" ht="15.75" customHeight="1" x14ac:dyDescent="0.2">
      <c r="A5" s="698" t="s">
        <v>39</v>
      </c>
      <c r="B5" s="700" t="s">
        <v>40</v>
      </c>
      <c r="C5" s="702" t="s">
        <v>41</v>
      </c>
      <c r="D5" s="712"/>
      <c r="E5" s="730"/>
      <c r="F5" s="733"/>
      <c r="G5" s="737" t="s">
        <v>37</v>
      </c>
      <c r="H5" s="714" t="s">
        <v>38</v>
      </c>
      <c r="I5" s="709"/>
      <c r="J5" s="704" t="s">
        <v>132</v>
      </c>
      <c r="K5" s="704" t="s">
        <v>133</v>
      </c>
      <c r="L5" s="727" t="s">
        <v>134</v>
      </c>
      <c r="M5" s="719" t="s">
        <v>129</v>
      </c>
      <c r="N5" s="721" t="s">
        <v>43</v>
      </c>
      <c r="O5" s="683" t="s">
        <v>21</v>
      </c>
      <c r="P5" s="685" t="s">
        <v>22</v>
      </c>
      <c r="Q5" s="675" t="s">
        <v>117</v>
      </c>
      <c r="R5" s="676"/>
      <c r="S5" s="680"/>
      <c r="T5" s="675" t="s">
        <v>121</v>
      </c>
      <c r="U5" s="676"/>
      <c r="V5" s="677"/>
      <c r="W5" s="676" t="s">
        <v>130</v>
      </c>
      <c r="X5" s="676"/>
      <c r="Y5" s="726"/>
      <c r="Z5" s="706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</row>
    <row r="6" spans="1:68" ht="39" customHeight="1" thickBot="1" x14ac:dyDescent="0.25">
      <c r="A6" s="699"/>
      <c r="B6" s="701"/>
      <c r="C6" s="703"/>
      <c r="D6" s="713"/>
      <c r="E6" s="730"/>
      <c r="F6" s="733"/>
      <c r="G6" s="744"/>
      <c r="H6" s="743"/>
      <c r="I6" s="710"/>
      <c r="J6" s="705"/>
      <c r="K6" s="705"/>
      <c r="L6" s="728"/>
      <c r="M6" s="720"/>
      <c r="N6" s="722"/>
      <c r="O6" s="684"/>
      <c r="P6" s="686"/>
      <c r="Q6" s="194" t="s">
        <v>20</v>
      </c>
      <c r="R6" s="26" t="s">
        <v>28</v>
      </c>
      <c r="S6" s="15" t="s">
        <v>29</v>
      </c>
      <c r="T6" s="197" t="s">
        <v>20</v>
      </c>
      <c r="U6" s="26" t="s">
        <v>28</v>
      </c>
      <c r="V6" s="15" t="s">
        <v>29</v>
      </c>
      <c r="W6" s="197" t="s">
        <v>20</v>
      </c>
      <c r="X6" s="26" t="s">
        <v>28</v>
      </c>
      <c r="Y6" s="15" t="s">
        <v>29</v>
      </c>
      <c r="Z6" s="707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</row>
    <row r="7" spans="1:68" s="28" customFormat="1" ht="30.6" customHeight="1" x14ac:dyDescent="0.25">
      <c r="A7" s="48"/>
      <c r="B7" s="49"/>
      <c r="C7" s="355"/>
      <c r="D7" s="535" t="s">
        <v>387</v>
      </c>
      <c r="E7" s="32" t="s">
        <v>388</v>
      </c>
      <c r="F7" s="33" t="s">
        <v>388</v>
      </c>
      <c r="G7" s="33">
        <v>2017</v>
      </c>
      <c r="H7" s="34">
        <v>2017</v>
      </c>
      <c r="I7" s="81">
        <v>22000</v>
      </c>
      <c r="J7" s="85">
        <v>0</v>
      </c>
      <c r="K7" s="100">
        <v>0</v>
      </c>
      <c r="L7" s="474">
        <f t="shared" ref="L7:L27" si="0">M7+N7+O7+P7</f>
        <v>22000</v>
      </c>
      <c r="M7" s="397">
        <v>0</v>
      </c>
      <c r="N7" s="382">
        <v>15400</v>
      </c>
      <c r="O7" s="82">
        <v>0</v>
      </c>
      <c r="P7" s="100">
        <v>6600</v>
      </c>
      <c r="Q7" s="275">
        <v>0</v>
      </c>
      <c r="R7" s="113">
        <v>0</v>
      </c>
      <c r="S7" s="143">
        <v>0</v>
      </c>
      <c r="T7" s="275">
        <v>0</v>
      </c>
      <c r="U7" s="113">
        <v>0</v>
      </c>
      <c r="V7" s="143">
        <v>0</v>
      </c>
      <c r="W7" s="275">
        <v>0</v>
      </c>
      <c r="X7" s="113">
        <v>0</v>
      </c>
      <c r="Y7" s="143">
        <v>0</v>
      </c>
      <c r="Z7" s="84">
        <v>0</v>
      </c>
      <c r="AA7" s="92"/>
      <c r="AB7" s="92"/>
      <c r="AC7"/>
      <c r="AD7"/>
      <c r="AE7"/>
      <c r="AF7"/>
      <c r="AG7"/>
      <c r="AH7"/>
      <c r="AI7"/>
      <c r="AJ7"/>
      <c r="AK7"/>
      <c r="AL7"/>
      <c r="AM7"/>
      <c r="AN7"/>
      <c r="AO7"/>
      <c r="AP7"/>
    </row>
    <row r="8" spans="1:68" s="29" customFormat="1" ht="30.6" customHeight="1" x14ac:dyDescent="0.25">
      <c r="A8" s="40"/>
      <c r="B8" s="41"/>
      <c r="C8" s="356"/>
      <c r="D8" s="511" t="s">
        <v>389</v>
      </c>
      <c r="E8" s="35" t="s">
        <v>388</v>
      </c>
      <c r="F8" s="36" t="s">
        <v>388</v>
      </c>
      <c r="G8" s="36">
        <v>2017</v>
      </c>
      <c r="H8" s="37">
        <v>2017</v>
      </c>
      <c r="I8" s="88">
        <v>6000</v>
      </c>
      <c r="J8" s="87">
        <v>0</v>
      </c>
      <c r="K8" s="79">
        <v>0</v>
      </c>
      <c r="L8" s="375">
        <f t="shared" si="0"/>
        <v>6000</v>
      </c>
      <c r="M8" s="378">
        <v>0</v>
      </c>
      <c r="N8" s="379">
        <v>4200</v>
      </c>
      <c r="O8" s="89">
        <v>0</v>
      </c>
      <c r="P8" s="79">
        <v>1800</v>
      </c>
      <c r="Q8" s="276">
        <v>0</v>
      </c>
      <c r="R8" s="89">
        <v>0</v>
      </c>
      <c r="S8" s="112">
        <v>0</v>
      </c>
      <c r="T8" s="276">
        <v>0</v>
      </c>
      <c r="U8" s="89">
        <v>0</v>
      </c>
      <c r="V8" s="112">
        <v>0</v>
      </c>
      <c r="W8" s="276">
        <v>0</v>
      </c>
      <c r="X8" s="89">
        <v>0</v>
      </c>
      <c r="Y8" s="112">
        <v>0</v>
      </c>
      <c r="Z8" s="88">
        <v>0</v>
      </c>
      <c r="AA8" s="92"/>
      <c r="AB8" s="92"/>
      <c r="AC8"/>
      <c r="AD8"/>
      <c r="AE8"/>
      <c r="AF8"/>
      <c r="AG8"/>
      <c r="AH8"/>
      <c r="AI8"/>
      <c r="AJ8"/>
      <c r="AK8"/>
      <c r="AL8"/>
      <c r="AM8"/>
      <c r="AN8"/>
      <c r="AO8"/>
      <c r="AP8"/>
    </row>
    <row r="9" spans="1:68" s="29" customFormat="1" ht="30.6" customHeight="1" x14ac:dyDescent="0.25">
      <c r="A9" s="40"/>
      <c r="B9" s="41"/>
      <c r="C9" s="356"/>
      <c r="D9" s="511" t="s">
        <v>390</v>
      </c>
      <c r="E9" s="35" t="s">
        <v>388</v>
      </c>
      <c r="F9" s="36" t="s">
        <v>388</v>
      </c>
      <c r="G9" s="36">
        <v>2017</v>
      </c>
      <c r="H9" s="37">
        <v>2017</v>
      </c>
      <c r="I9" s="88">
        <v>3500</v>
      </c>
      <c r="J9" s="87">
        <v>0</v>
      </c>
      <c r="K9" s="79">
        <v>0</v>
      </c>
      <c r="L9" s="375">
        <f t="shared" si="0"/>
        <v>3500</v>
      </c>
      <c r="M9" s="378">
        <v>0</v>
      </c>
      <c r="N9" s="379">
        <v>2450</v>
      </c>
      <c r="O9" s="89">
        <v>0</v>
      </c>
      <c r="P9" s="79">
        <v>1050</v>
      </c>
      <c r="Q9" s="276">
        <v>0</v>
      </c>
      <c r="R9" s="89">
        <v>0</v>
      </c>
      <c r="S9" s="112">
        <v>0</v>
      </c>
      <c r="T9" s="276">
        <v>0</v>
      </c>
      <c r="U9" s="89">
        <v>0</v>
      </c>
      <c r="V9" s="112">
        <v>0</v>
      </c>
      <c r="W9" s="276">
        <v>0</v>
      </c>
      <c r="X9" s="89">
        <v>0</v>
      </c>
      <c r="Y9" s="112">
        <v>0</v>
      </c>
      <c r="Z9" s="88">
        <v>0</v>
      </c>
      <c r="AA9" s="92"/>
      <c r="AB9" s="92"/>
      <c r="AC9"/>
      <c r="AD9"/>
      <c r="AE9"/>
      <c r="AF9"/>
      <c r="AG9"/>
      <c r="AH9"/>
      <c r="AI9"/>
      <c r="AJ9"/>
      <c r="AK9"/>
      <c r="AL9"/>
      <c r="AM9"/>
      <c r="AN9"/>
      <c r="AO9"/>
      <c r="AP9"/>
    </row>
    <row r="10" spans="1:68" s="29" customFormat="1" ht="26.25" customHeight="1" x14ac:dyDescent="0.25">
      <c r="A10" s="40"/>
      <c r="B10" s="41"/>
      <c r="C10" s="356"/>
      <c r="D10" s="511" t="s">
        <v>391</v>
      </c>
      <c r="E10" s="35" t="s">
        <v>388</v>
      </c>
      <c r="F10" s="36" t="s">
        <v>388</v>
      </c>
      <c r="G10" s="36">
        <v>2017</v>
      </c>
      <c r="H10" s="37">
        <v>2017</v>
      </c>
      <c r="I10" s="88">
        <v>2500</v>
      </c>
      <c r="J10" s="87">
        <v>0</v>
      </c>
      <c r="K10" s="79">
        <v>0</v>
      </c>
      <c r="L10" s="375">
        <f t="shared" si="0"/>
        <v>2500</v>
      </c>
      <c r="M10" s="378">
        <v>0</v>
      </c>
      <c r="N10" s="379">
        <v>1750</v>
      </c>
      <c r="O10" s="89">
        <v>0</v>
      </c>
      <c r="P10" s="79">
        <v>750</v>
      </c>
      <c r="Q10" s="276">
        <v>0</v>
      </c>
      <c r="R10" s="89">
        <v>0</v>
      </c>
      <c r="S10" s="112">
        <v>0</v>
      </c>
      <c r="T10" s="276">
        <v>0</v>
      </c>
      <c r="U10" s="89">
        <v>0</v>
      </c>
      <c r="V10" s="112">
        <v>0</v>
      </c>
      <c r="W10" s="276">
        <v>0</v>
      </c>
      <c r="X10" s="89">
        <v>0</v>
      </c>
      <c r="Y10" s="112">
        <v>0</v>
      </c>
      <c r="Z10" s="88">
        <v>0</v>
      </c>
      <c r="AA10" s="92"/>
      <c r="AB10" s="92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</row>
    <row r="11" spans="1:68" s="29" customFormat="1" ht="26.25" customHeight="1" x14ac:dyDescent="0.25">
      <c r="A11" s="40"/>
      <c r="B11" s="41"/>
      <c r="C11" s="356"/>
      <c r="D11" s="512" t="s">
        <v>392</v>
      </c>
      <c r="E11" s="35" t="s">
        <v>388</v>
      </c>
      <c r="F11" s="36" t="s">
        <v>388</v>
      </c>
      <c r="G11" s="36">
        <v>2016</v>
      </c>
      <c r="H11" s="37">
        <v>2019</v>
      </c>
      <c r="I11" s="88">
        <v>30350</v>
      </c>
      <c r="J11" s="87">
        <v>0</v>
      </c>
      <c r="K11" s="79">
        <v>5000</v>
      </c>
      <c r="L11" s="475">
        <f t="shared" si="0"/>
        <v>8500</v>
      </c>
      <c r="M11" s="378">
        <v>0</v>
      </c>
      <c r="N11" s="379">
        <v>0</v>
      </c>
      <c r="O11" s="89">
        <v>4000</v>
      </c>
      <c r="P11" s="79">
        <v>4500</v>
      </c>
      <c r="Q11" s="276">
        <v>0</v>
      </c>
      <c r="R11" s="89">
        <v>4000</v>
      </c>
      <c r="S11" s="112">
        <v>4500</v>
      </c>
      <c r="T11" s="276">
        <v>0</v>
      </c>
      <c r="U11" s="89">
        <v>4000</v>
      </c>
      <c r="V11" s="112">
        <v>4350</v>
      </c>
      <c r="W11" s="276">
        <v>0</v>
      </c>
      <c r="X11" s="89">
        <v>0</v>
      </c>
      <c r="Y11" s="112">
        <v>0</v>
      </c>
      <c r="Z11" s="88">
        <v>0</v>
      </c>
      <c r="AA11" s="92"/>
      <c r="AB11" s="92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</row>
    <row r="12" spans="1:68" s="29" customFormat="1" ht="30" customHeight="1" x14ac:dyDescent="0.25">
      <c r="A12" s="40"/>
      <c r="B12" s="41"/>
      <c r="C12" s="356"/>
      <c r="D12" s="512" t="s">
        <v>393</v>
      </c>
      <c r="E12" s="35" t="s">
        <v>388</v>
      </c>
      <c r="F12" s="36" t="s">
        <v>388</v>
      </c>
      <c r="G12" s="36">
        <v>2017</v>
      </c>
      <c r="H12" s="37">
        <v>2018</v>
      </c>
      <c r="I12" s="88">
        <v>8200</v>
      </c>
      <c r="J12" s="87">
        <v>0</v>
      </c>
      <c r="K12" s="517">
        <v>0</v>
      </c>
      <c r="L12" s="375">
        <f t="shared" si="0"/>
        <v>200</v>
      </c>
      <c r="M12" s="378">
        <v>0</v>
      </c>
      <c r="N12" s="379">
        <v>0</v>
      </c>
      <c r="O12" s="89">
        <v>0</v>
      </c>
      <c r="P12" s="79">
        <v>200</v>
      </c>
      <c r="Q12" s="276">
        <v>7000</v>
      </c>
      <c r="R12" s="89">
        <v>0</v>
      </c>
      <c r="S12" s="112">
        <v>1000</v>
      </c>
      <c r="T12" s="276">
        <v>0</v>
      </c>
      <c r="U12" s="89">
        <v>0</v>
      </c>
      <c r="V12" s="112">
        <v>0</v>
      </c>
      <c r="W12" s="276">
        <v>0</v>
      </c>
      <c r="X12" s="89">
        <v>0</v>
      </c>
      <c r="Y12" s="112">
        <v>0</v>
      </c>
      <c r="Z12" s="88">
        <v>0</v>
      </c>
      <c r="AA12" s="92"/>
      <c r="AB12" s="9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</row>
    <row r="13" spans="1:68" s="29" customFormat="1" ht="30" customHeight="1" x14ac:dyDescent="0.25">
      <c r="A13" s="40"/>
      <c r="B13" s="41"/>
      <c r="C13" s="356"/>
      <c r="D13" s="511" t="s">
        <v>394</v>
      </c>
      <c r="E13" s="35" t="s">
        <v>388</v>
      </c>
      <c r="F13" s="36" t="s">
        <v>388</v>
      </c>
      <c r="G13" s="36">
        <v>2017</v>
      </c>
      <c r="H13" s="37">
        <v>2018</v>
      </c>
      <c r="I13" s="88">
        <v>18000</v>
      </c>
      <c r="J13" s="87">
        <v>0</v>
      </c>
      <c r="K13" s="517">
        <v>0</v>
      </c>
      <c r="L13" s="475">
        <f t="shared" si="0"/>
        <v>1000</v>
      </c>
      <c r="M13" s="378">
        <v>0</v>
      </c>
      <c r="N13" s="379">
        <v>0</v>
      </c>
      <c r="O13" s="89">
        <v>0</v>
      </c>
      <c r="P13" s="79">
        <v>1000</v>
      </c>
      <c r="Q13" s="276">
        <v>12000</v>
      </c>
      <c r="R13" s="89">
        <v>0</v>
      </c>
      <c r="S13" s="112">
        <v>5000</v>
      </c>
      <c r="T13" s="276">
        <v>0</v>
      </c>
      <c r="U13" s="89">
        <v>0</v>
      </c>
      <c r="V13" s="112">
        <v>0</v>
      </c>
      <c r="W13" s="276">
        <v>0</v>
      </c>
      <c r="X13" s="89">
        <v>0</v>
      </c>
      <c r="Y13" s="112">
        <v>0</v>
      </c>
      <c r="Z13" s="88">
        <v>0</v>
      </c>
      <c r="AA13" s="92"/>
      <c r="AB13" s="92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</row>
    <row r="14" spans="1:68" s="29" customFormat="1" ht="30" customHeight="1" x14ac:dyDescent="0.25">
      <c r="A14" s="40"/>
      <c r="B14" s="41"/>
      <c r="C14" s="356"/>
      <c r="D14" s="513" t="s">
        <v>395</v>
      </c>
      <c r="E14" s="35" t="s">
        <v>388</v>
      </c>
      <c r="F14" s="36" t="s">
        <v>388</v>
      </c>
      <c r="G14" s="36">
        <v>2017</v>
      </c>
      <c r="H14" s="37">
        <v>2018</v>
      </c>
      <c r="I14" s="88">
        <v>5200</v>
      </c>
      <c r="J14" s="87">
        <v>0</v>
      </c>
      <c r="K14" s="517">
        <v>0</v>
      </c>
      <c r="L14" s="375">
        <f t="shared" si="0"/>
        <v>800</v>
      </c>
      <c r="M14" s="378">
        <v>0</v>
      </c>
      <c r="N14" s="379">
        <v>500</v>
      </c>
      <c r="O14" s="89">
        <v>0</v>
      </c>
      <c r="P14" s="79">
        <v>300</v>
      </c>
      <c r="Q14" s="276">
        <v>3000</v>
      </c>
      <c r="R14" s="89">
        <v>0</v>
      </c>
      <c r="S14" s="112">
        <v>1400</v>
      </c>
      <c r="T14" s="276">
        <v>0</v>
      </c>
      <c r="U14" s="89">
        <v>0</v>
      </c>
      <c r="V14" s="112">
        <v>0</v>
      </c>
      <c r="W14" s="276">
        <v>0</v>
      </c>
      <c r="X14" s="89">
        <v>0</v>
      </c>
      <c r="Y14" s="112">
        <v>0</v>
      </c>
      <c r="Z14" s="88">
        <v>0</v>
      </c>
      <c r="AA14" s="92"/>
      <c r="AB14" s="92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</row>
    <row r="15" spans="1:68" s="29" customFormat="1" ht="30" customHeight="1" x14ac:dyDescent="0.25">
      <c r="A15" s="40"/>
      <c r="B15" s="41"/>
      <c r="C15" s="356"/>
      <c r="D15" s="514" t="s">
        <v>396</v>
      </c>
      <c r="E15" s="35" t="s">
        <v>388</v>
      </c>
      <c r="F15" s="36" t="s">
        <v>388</v>
      </c>
      <c r="G15" s="36">
        <v>2017</v>
      </c>
      <c r="H15" s="37">
        <v>2019</v>
      </c>
      <c r="I15" s="88">
        <v>4600</v>
      </c>
      <c r="J15" s="87">
        <v>0</v>
      </c>
      <c r="K15" s="517">
        <v>0</v>
      </c>
      <c r="L15" s="475">
        <f t="shared" si="0"/>
        <v>600</v>
      </c>
      <c r="M15" s="378">
        <v>0</v>
      </c>
      <c r="N15" s="379">
        <v>500</v>
      </c>
      <c r="O15" s="89">
        <v>0</v>
      </c>
      <c r="P15" s="79">
        <v>100</v>
      </c>
      <c r="Q15" s="276">
        <v>0</v>
      </c>
      <c r="R15" s="89">
        <v>0</v>
      </c>
      <c r="S15" s="112">
        <v>0</v>
      </c>
      <c r="T15" s="276">
        <v>3000</v>
      </c>
      <c r="U15" s="89">
        <v>0</v>
      </c>
      <c r="V15" s="112">
        <v>1000</v>
      </c>
      <c r="W15" s="276">
        <v>0</v>
      </c>
      <c r="X15" s="89">
        <v>0</v>
      </c>
      <c r="Y15" s="112">
        <v>0</v>
      </c>
      <c r="Z15" s="88"/>
      <c r="AA15" s="92"/>
      <c r="AB15" s="92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</row>
    <row r="16" spans="1:68" s="29" customFormat="1" ht="30" customHeight="1" x14ac:dyDescent="0.25">
      <c r="A16" s="40"/>
      <c r="B16" s="41"/>
      <c r="C16" s="356"/>
      <c r="D16" s="515" t="s">
        <v>397</v>
      </c>
      <c r="E16" s="35" t="s">
        <v>388</v>
      </c>
      <c r="F16" s="36" t="s">
        <v>388</v>
      </c>
      <c r="G16" s="36">
        <v>2017</v>
      </c>
      <c r="H16" s="37">
        <v>2017</v>
      </c>
      <c r="I16" s="88">
        <v>4000</v>
      </c>
      <c r="J16" s="87">
        <v>0</v>
      </c>
      <c r="K16" s="517">
        <v>0</v>
      </c>
      <c r="L16" s="375">
        <f t="shared" si="0"/>
        <v>4000</v>
      </c>
      <c r="M16" s="378">
        <v>0</v>
      </c>
      <c r="N16" s="379">
        <v>3000</v>
      </c>
      <c r="O16" s="89">
        <v>0</v>
      </c>
      <c r="P16" s="79">
        <v>1000</v>
      </c>
      <c r="Q16" s="276">
        <v>0</v>
      </c>
      <c r="R16" s="89">
        <v>0</v>
      </c>
      <c r="S16" s="112">
        <v>0</v>
      </c>
      <c r="T16" s="276">
        <v>0</v>
      </c>
      <c r="U16" s="89">
        <v>0</v>
      </c>
      <c r="V16" s="112">
        <v>0</v>
      </c>
      <c r="W16" s="276">
        <v>0</v>
      </c>
      <c r="X16" s="89">
        <v>0</v>
      </c>
      <c r="Y16" s="112">
        <v>0</v>
      </c>
      <c r="Z16" s="88">
        <v>0</v>
      </c>
      <c r="AA16" s="92"/>
      <c r="AB16" s="92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</row>
    <row r="17" spans="1:42" s="29" customFormat="1" ht="30" customHeight="1" x14ac:dyDescent="0.25">
      <c r="A17" s="40"/>
      <c r="B17" s="41"/>
      <c r="C17" s="356"/>
      <c r="D17" s="515" t="s">
        <v>398</v>
      </c>
      <c r="E17" s="35" t="s">
        <v>388</v>
      </c>
      <c r="F17" s="36" t="s">
        <v>388</v>
      </c>
      <c r="G17" s="36">
        <v>2017</v>
      </c>
      <c r="H17" s="37">
        <v>2018</v>
      </c>
      <c r="I17" s="88">
        <v>3950</v>
      </c>
      <c r="J17" s="87">
        <v>0</v>
      </c>
      <c r="K17" s="517">
        <v>0</v>
      </c>
      <c r="L17" s="475">
        <f t="shared" si="0"/>
        <v>1350</v>
      </c>
      <c r="M17" s="378">
        <v>0</v>
      </c>
      <c r="N17" s="379">
        <v>0</v>
      </c>
      <c r="O17" s="89">
        <v>0</v>
      </c>
      <c r="P17" s="79">
        <v>1350</v>
      </c>
      <c r="Q17" s="276">
        <v>2000</v>
      </c>
      <c r="R17" s="89">
        <v>0</v>
      </c>
      <c r="S17" s="112">
        <v>600</v>
      </c>
      <c r="T17" s="276">
        <v>0</v>
      </c>
      <c r="U17" s="89">
        <v>0</v>
      </c>
      <c r="V17" s="112">
        <v>0</v>
      </c>
      <c r="W17" s="276">
        <v>0</v>
      </c>
      <c r="X17" s="89">
        <v>0</v>
      </c>
      <c r="Y17" s="112">
        <v>0</v>
      </c>
      <c r="Z17" s="88">
        <v>0</v>
      </c>
      <c r="AA17" s="92"/>
      <c r="AB17" s="92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</row>
    <row r="18" spans="1:42" s="29" customFormat="1" ht="30" customHeight="1" x14ac:dyDescent="0.25">
      <c r="A18" s="40"/>
      <c r="B18" s="41"/>
      <c r="C18" s="356"/>
      <c r="D18" s="515" t="s">
        <v>399</v>
      </c>
      <c r="E18" s="35" t="s">
        <v>388</v>
      </c>
      <c r="F18" s="36" t="s">
        <v>388</v>
      </c>
      <c r="G18" s="36">
        <v>2017</v>
      </c>
      <c r="H18" s="37">
        <v>2018</v>
      </c>
      <c r="I18" s="88">
        <v>5700</v>
      </c>
      <c r="J18" s="87">
        <v>0</v>
      </c>
      <c r="K18" s="517">
        <v>0</v>
      </c>
      <c r="L18" s="375">
        <f t="shared" si="0"/>
        <v>900</v>
      </c>
      <c r="M18" s="378">
        <v>0</v>
      </c>
      <c r="N18" s="379">
        <v>600</v>
      </c>
      <c r="O18" s="89">
        <v>0</v>
      </c>
      <c r="P18" s="79">
        <v>300</v>
      </c>
      <c r="Q18" s="276">
        <v>4500</v>
      </c>
      <c r="R18" s="89">
        <v>0</v>
      </c>
      <c r="S18" s="112">
        <v>300</v>
      </c>
      <c r="T18" s="276">
        <v>0</v>
      </c>
      <c r="U18" s="89">
        <v>0</v>
      </c>
      <c r="V18" s="112">
        <v>0</v>
      </c>
      <c r="W18" s="276">
        <v>0</v>
      </c>
      <c r="X18" s="89">
        <v>0</v>
      </c>
      <c r="Y18" s="112">
        <v>0</v>
      </c>
      <c r="Z18" s="88">
        <v>0</v>
      </c>
      <c r="AA18" s="92"/>
      <c r="AB18" s="92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</row>
    <row r="19" spans="1:42" s="29" customFormat="1" ht="30" customHeight="1" x14ac:dyDescent="0.25">
      <c r="A19" s="40"/>
      <c r="B19" s="41"/>
      <c r="C19" s="356"/>
      <c r="D19" s="512" t="s">
        <v>400</v>
      </c>
      <c r="E19" s="35" t="s">
        <v>388</v>
      </c>
      <c r="F19" s="36" t="s">
        <v>388</v>
      </c>
      <c r="G19" s="36">
        <v>2017</v>
      </c>
      <c r="H19" s="37">
        <v>2020</v>
      </c>
      <c r="I19" s="88">
        <v>10000</v>
      </c>
      <c r="J19" s="87">
        <v>0</v>
      </c>
      <c r="K19" s="517">
        <v>0</v>
      </c>
      <c r="L19" s="475">
        <f t="shared" si="0"/>
        <v>2500</v>
      </c>
      <c r="M19" s="378">
        <v>0</v>
      </c>
      <c r="N19" s="379">
        <v>1300</v>
      </c>
      <c r="O19" s="89">
        <v>0</v>
      </c>
      <c r="P19" s="79">
        <v>1200</v>
      </c>
      <c r="Q19" s="276">
        <v>2500</v>
      </c>
      <c r="R19" s="89">
        <v>0</v>
      </c>
      <c r="S19" s="112">
        <v>0</v>
      </c>
      <c r="T19" s="276">
        <v>2500</v>
      </c>
      <c r="U19" s="89">
        <v>0</v>
      </c>
      <c r="V19" s="112">
        <v>0</v>
      </c>
      <c r="W19" s="276">
        <v>2500</v>
      </c>
      <c r="X19" s="89">
        <v>0</v>
      </c>
      <c r="Y19" s="112">
        <v>0</v>
      </c>
      <c r="Z19" s="88">
        <v>0</v>
      </c>
      <c r="AA19" s="92"/>
      <c r="AB19" s="92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</row>
    <row r="20" spans="1:42" s="29" customFormat="1" ht="30" customHeight="1" x14ac:dyDescent="0.25">
      <c r="A20" s="40"/>
      <c r="B20" s="41"/>
      <c r="C20" s="356"/>
      <c r="D20" s="512" t="s">
        <v>401</v>
      </c>
      <c r="E20" s="35" t="s">
        <v>388</v>
      </c>
      <c r="F20" s="36" t="s">
        <v>388</v>
      </c>
      <c r="G20" s="36">
        <v>2017</v>
      </c>
      <c r="H20" s="37">
        <v>2017</v>
      </c>
      <c r="I20" s="88">
        <v>600</v>
      </c>
      <c r="J20" s="87">
        <v>0</v>
      </c>
      <c r="K20" s="517">
        <v>0</v>
      </c>
      <c r="L20" s="375">
        <f t="shared" si="0"/>
        <v>600</v>
      </c>
      <c r="M20" s="378">
        <v>0</v>
      </c>
      <c r="N20" s="379">
        <v>500</v>
      </c>
      <c r="O20" s="89">
        <v>0</v>
      </c>
      <c r="P20" s="79">
        <v>100</v>
      </c>
      <c r="Q20" s="276">
        <v>0</v>
      </c>
      <c r="R20" s="89">
        <v>0</v>
      </c>
      <c r="S20" s="112">
        <v>0</v>
      </c>
      <c r="T20" s="276">
        <v>0</v>
      </c>
      <c r="U20" s="89">
        <v>0</v>
      </c>
      <c r="V20" s="112">
        <v>0</v>
      </c>
      <c r="W20" s="276">
        <v>0</v>
      </c>
      <c r="X20" s="89">
        <v>0</v>
      </c>
      <c r="Y20" s="112">
        <v>0</v>
      </c>
      <c r="Z20" s="88">
        <v>0</v>
      </c>
      <c r="AA20" s="92"/>
      <c r="AB20" s="92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</row>
    <row r="21" spans="1:42" s="29" customFormat="1" ht="30" customHeight="1" x14ac:dyDescent="0.25">
      <c r="A21" s="40"/>
      <c r="B21" s="41"/>
      <c r="C21" s="356"/>
      <c r="D21" s="516" t="s">
        <v>402</v>
      </c>
      <c r="E21" s="35" t="s">
        <v>388</v>
      </c>
      <c r="F21" s="36" t="s">
        <v>388</v>
      </c>
      <c r="G21" s="36">
        <v>2017</v>
      </c>
      <c r="H21" s="37">
        <v>2018</v>
      </c>
      <c r="I21" s="88">
        <v>2200</v>
      </c>
      <c r="J21" s="87">
        <v>0</v>
      </c>
      <c r="K21" s="517">
        <v>0</v>
      </c>
      <c r="L21" s="475">
        <f t="shared" si="0"/>
        <v>300</v>
      </c>
      <c r="M21" s="378">
        <v>0</v>
      </c>
      <c r="N21" s="379">
        <v>0</v>
      </c>
      <c r="O21" s="89">
        <v>0</v>
      </c>
      <c r="P21" s="79">
        <v>300</v>
      </c>
      <c r="Q21" s="276">
        <v>1500</v>
      </c>
      <c r="R21" s="89">
        <v>0</v>
      </c>
      <c r="S21" s="112">
        <v>400</v>
      </c>
      <c r="T21" s="276">
        <v>0</v>
      </c>
      <c r="U21" s="89">
        <v>0</v>
      </c>
      <c r="V21" s="112">
        <v>0</v>
      </c>
      <c r="W21" s="276">
        <v>0</v>
      </c>
      <c r="X21" s="89">
        <v>0</v>
      </c>
      <c r="Y21" s="112">
        <v>0</v>
      </c>
      <c r="Z21" s="88">
        <v>0</v>
      </c>
      <c r="AA21" s="92"/>
      <c r="AB21" s="92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</row>
    <row r="22" spans="1:42" s="29" customFormat="1" ht="30" customHeight="1" x14ac:dyDescent="0.25">
      <c r="A22" s="40"/>
      <c r="B22" s="41"/>
      <c r="C22" s="356"/>
      <c r="D22" s="512" t="s">
        <v>403</v>
      </c>
      <c r="E22" s="35" t="s">
        <v>388</v>
      </c>
      <c r="F22" s="36" t="s">
        <v>388</v>
      </c>
      <c r="G22" s="36">
        <v>2017</v>
      </c>
      <c r="H22" s="37">
        <v>2018</v>
      </c>
      <c r="I22" s="88">
        <v>3000</v>
      </c>
      <c r="J22" s="87">
        <v>0</v>
      </c>
      <c r="K22" s="517">
        <v>0</v>
      </c>
      <c r="L22" s="375">
        <f t="shared" si="0"/>
        <v>350</v>
      </c>
      <c r="M22" s="378">
        <v>0</v>
      </c>
      <c r="N22" s="379">
        <v>0</v>
      </c>
      <c r="O22" s="89">
        <v>0</v>
      </c>
      <c r="P22" s="79">
        <v>350</v>
      </c>
      <c r="Q22" s="276">
        <v>1700</v>
      </c>
      <c r="R22" s="89">
        <v>0</v>
      </c>
      <c r="S22" s="112">
        <v>950</v>
      </c>
      <c r="T22" s="276">
        <v>0</v>
      </c>
      <c r="U22" s="89">
        <v>0</v>
      </c>
      <c r="V22" s="112">
        <v>0</v>
      </c>
      <c r="W22" s="276">
        <v>0</v>
      </c>
      <c r="X22" s="89">
        <v>0</v>
      </c>
      <c r="Y22" s="112">
        <v>0</v>
      </c>
      <c r="Z22" s="88">
        <v>0</v>
      </c>
      <c r="AA22" s="92"/>
      <c r="AB22" s="9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</row>
    <row r="23" spans="1:42" s="29" customFormat="1" ht="30" customHeight="1" x14ac:dyDescent="0.25">
      <c r="A23" s="40"/>
      <c r="B23" s="41"/>
      <c r="C23" s="356"/>
      <c r="D23" s="516" t="s">
        <v>404</v>
      </c>
      <c r="E23" s="35" t="s">
        <v>388</v>
      </c>
      <c r="F23" s="36" t="s">
        <v>388</v>
      </c>
      <c r="G23" s="36">
        <v>2018</v>
      </c>
      <c r="H23" s="37">
        <v>2019</v>
      </c>
      <c r="I23" s="88">
        <v>3185</v>
      </c>
      <c r="J23" s="87">
        <v>0</v>
      </c>
      <c r="K23" s="517">
        <v>0</v>
      </c>
      <c r="L23" s="475">
        <f t="shared" si="0"/>
        <v>0</v>
      </c>
      <c r="M23" s="378">
        <v>0</v>
      </c>
      <c r="N23" s="379">
        <v>0</v>
      </c>
      <c r="O23" s="89">
        <v>0</v>
      </c>
      <c r="P23" s="79">
        <v>0</v>
      </c>
      <c r="Q23" s="276">
        <v>1573</v>
      </c>
      <c r="R23" s="89">
        <v>0</v>
      </c>
      <c r="S23" s="112">
        <v>300</v>
      </c>
      <c r="T23" s="276">
        <v>1012</v>
      </c>
      <c r="U23" s="89">
        <v>0</v>
      </c>
      <c r="V23" s="112">
        <v>300</v>
      </c>
      <c r="W23" s="276">
        <v>0</v>
      </c>
      <c r="X23" s="89">
        <v>0</v>
      </c>
      <c r="Y23" s="112">
        <v>0</v>
      </c>
      <c r="Z23" s="88">
        <v>0</v>
      </c>
      <c r="AA23" s="92"/>
      <c r="AB23" s="92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</row>
    <row r="24" spans="1:42" s="29" customFormat="1" ht="30" customHeight="1" x14ac:dyDescent="0.25">
      <c r="A24" s="40"/>
      <c r="B24" s="41"/>
      <c r="C24" s="356"/>
      <c r="D24" s="512" t="s">
        <v>405</v>
      </c>
      <c r="E24" s="35" t="s">
        <v>388</v>
      </c>
      <c r="F24" s="36" t="s">
        <v>388</v>
      </c>
      <c r="G24" s="36">
        <v>2018</v>
      </c>
      <c r="H24" s="37">
        <v>2019</v>
      </c>
      <c r="I24" s="88">
        <v>15000</v>
      </c>
      <c r="J24" s="87">
        <v>0</v>
      </c>
      <c r="K24" s="517">
        <v>0</v>
      </c>
      <c r="L24" s="375">
        <f t="shared" si="0"/>
        <v>0</v>
      </c>
      <c r="M24" s="378">
        <v>0</v>
      </c>
      <c r="N24" s="379">
        <v>0</v>
      </c>
      <c r="O24" s="89">
        <v>0</v>
      </c>
      <c r="P24" s="79">
        <v>0</v>
      </c>
      <c r="Q24" s="276">
        <v>10000</v>
      </c>
      <c r="R24" s="89">
        <v>0</v>
      </c>
      <c r="S24" s="112">
        <v>0</v>
      </c>
      <c r="T24" s="276">
        <v>5000</v>
      </c>
      <c r="U24" s="89">
        <v>0</v>
      </c>
      <c r="V24" s="112">
        <v>0</v>
      </c>
      <c r="W24" s="276">
        <v>0</v>
      </c>
      <c r="X24" s="89">
        <v>0</v>
      </c>
      <c r="Y24" s="112">
        <v>0</v>
      </c>
      <c r="Z24" s="88">
        <v>0</v>
      </c>
      <c r="AA24" s="92"/>
      <c r="AB24" s="92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</row>
    <row r="25" spans="1:42" s="29" customFormat="1" ht="30.6" customHeight="1" x14ac:dyDescent="0.25">
      <c r="A25" s="40"/>
      <c r="B25" s="41"/>
      <c r="C25" s="356"/>
      <c r="D25" s="512" t="s">
        <v>406</v>
      </c>
      <c r="E25" s="35" t="s">
        <v>388</v>
      </c>
      <c r="F25" s="36" t="s">
        <v>388</v>
      </c>
      <c r="G25" s="36">
        <v>2018</v>
      </c>
      <c r="H25" s="37">
        <v>2018</v>
      </c>
      <c r="I25" s="88">
        <v>2945</v>
      </c>
      <c r="J25" s="87">
        <v>0</v>
      </c>
      <c r="K25" s="517">
        <v>0</v>
      </c>
      <c r="L25" s="475">
        <f t="shared" si="0"/>
        <v>0</v>
      </c>
      <c r="M25" s="378">
        <v>0</v>
      </c>
      <c r="N25" s="379">
        <v>0</v>
      </c>
      <c r="O25" s="89">
        <v>0</v>
      </c>
      <c r="P25" s="79">
        <v>0</v>
      </c>
      <c r="Q25" s="276">
        <v>2000</v>
      </c>
      <c r="R25" s="89">
        <v>0</v>
      </c>
      <c r="S25" s="112">
        <v>945</v>
      </c>
      <c r="T25" s="276">
        <v>0</v>
      </c>
      <c r="U25" s="89">
        <v>0</v>
      </c>
      <c r="V25" s="112">
        <v>0</v>
      </c>
      <c r="W25" s="276">
        <v>0</v>
      </c>
      <c r="X25" s="89">
        <v>0</v>
      </c>
      <c r="Y25" s="112">
        <v>0</v>
      </c>
      <c r="Z25" s="88">
        <v>0</v>
      </c>
      <c r="AA25" s="92"/>
      <c r="AB25" s="92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</row>
    <row r="26" spans="1:42" s="29" customFormat="1" ht="30.6" customHeight="1" x14ac:dyDescent="0.25">
      <c r="A26" s="40"/>
      <c r="B26" s="41"/>
      <c r="C26" s="356"/>
      <c r="D26" s="515" t="s">
        <v>407</v>
      </c>
      <c r="E26" s="35" t="s">
        <v>388</v>
      </c>
      <c r="F26" s="36" t="s">
        <v>388</v>
      </c>
      <c r="G26" s="36">
        <v>2017</v>
      </c>
      <c r="H26" s="37">
        <v>2018</v>
      </c>
      <c r="I26" s="88">
        <v>7000</v>
      </c>
      <c r="J26" s="87">
        <v>0</v>
      </c>
      <c r="K26" s="517">
        <v>0</v>
      </c>
      <c r="L26" s="375">
        <f t="shared" si="0"/>
        <v>800</v>
      </c>
      <c r="M26" s="378">
        <v>0</v>
      </c>
      <c r="N26" s="379">
        <v>0</v>
      </c>
      <c r="O26" s="89">
        <v>0</v>
      </c>
      <c r="P26" s="79">
        <v>800</v>
      </c>
      <c r="Q26" s="276">
        <v>4000</v>
      </c>
      <c r="R26" s="89">
        <v>0</v>
      </c>
      <c r="S26" s="112">
        <v>2200</v>
      </c>
      <c r="T26" s="276">
        <v>0</v>
      </c>
      <c r="U26" s="89">
        <v>0</v>
      </c>
      <c r="V26" s="112">
        <v>0</v>
      </c>
      <c r="W26" s="276">
        <v>0</v>
      </c>
      <c r="X26" s="89">
        <v>0</v>
      </c>
      <c r="Y26" s="112">
        <v>0</v>
      </c>
      <c r="Z26" s="88">
        <v>0</v>
      </c>
      <c r="AA26" s="92"/>
      <c r="AB26" s="92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</row>
    <row r="27" spans="1:42" s="29" customFormat="1" ht="30.6" customHeight="1" x14ac:dyDescent="0.25">
      <c r="A27" s="40"/>
      <c r="B27" s="41"/>
      <c r="C27" s="356"/>
      <c r="D27" s="515" t="s">
        <v>408</v>
      </c>
      <c r="E27" s="35" t="s">
        <v>388</v>
      </c>
      <c r="F27" s="36" t="s">
        <v>388</v>
      </c>
      <c r="G27" s="36">
        <v>2020</v>
      </c>
      <c r="H27" s="37">
        <v>2020</v>
      </c>
      <c r="I27" s="88">
        <v>5000</v>
      </c>
      <c r="J27" s="87">
        <v>0</v>
      </c>
      <c r="K27" s="517">
        <v>0</v>
      </c>
      <c r="L27" s="375">
        <f t="shared" si="0"/>
        <v>0</v>
      </c>
      <c r="M27" s="378">
        <v>0</v>
      </c>
      <c r="N27" s="379">
        <v>0</v>
      </c>
      <c r="O27" s="89">
        <v>0</v>
      </c>
      <c r="P27" s="79">
        <v>0</v>
      </c>
      <c r="Q27" s="276">
        <v>0</v>
      </c>
      <c r="R27" s="89">
        <v>0</v>
      </c>
      <c r="S27" s="112">
        <v>0</v>
      </c>
      <c r="T27" s="276">
        <v>0</v>
      </c>
      <c r="U27" s="89">
        <v>0</v>
      </c>
      <c r="V27" s="112">
        <v>0</v>
      </c>
      <c r="W27" s="276">
        <v>4500</v>
      </c>
      <c r="X27" s="89">
        <v>0</v>
      </c>
      <c r="Y27" s="112">
        <v>500</v>
      </c>
      <c r="Z27" s="88">
        <v>0</v>
      </c>
      <c r="AA27" s="92"/>
      <c r="AB27" s="92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</row>
    <row r="28" spans="1:42" s="29" customFormat="1" ht="25.9" customHeight="1" x14ac:dyDescent="0.25">
      <c r="A28" s="40"/>
      <c r="B28" s="41"/>
      <c r="C28" s="356"/>
      <c r="D28" s="409" t="s">
        <v>409</v>
      </c>
      <c r="E28" s="35" t="s">
        <v>388</v>
      </c>
      <c r="F28" s="36" t="s">
        <v>388</v>
      </c>
      <c r="G28" s="36">
        <v>2017</v>
      </c>
      <c r="H28" s="37">
        <v>2017</v>
      </c>
      <c r="I28" s="521">
        <v>600</v>
      </c>
      <c r="J28" s="87">
        <v>0</v>
      </c>
      <c r="K28" s="517">
        <v>0</v>
      </c>
      <c r="L28" s="518">
        <f>N28+P28+M28+O28</f>
        <v>600</v>
      </c>
      <c r="M28" s="378">
        <v>0</v>
      </c>
      <c r="N28" s="519">
        <v>400</v>
      </c>
      <c r="O28" s="89">
        <v>0</v>
      </c>
      <c r="P28" s="517">
        <v>200</v>
      </c>
      <c r="Q28" s="520">
        <v>0</v>
      </c>
      <c r="R28" s="180">
        <v>0</v>
      </c>
      <c r="S28" s="179">
        <v>0</v>
      </c>
      <c r="T28" s="520">
        <v>0</v>
      </c>
      <c r="U28" s="89">
        <v>0</v>
      </c>
      <c r="V28" s="179">
        <v>0</v>
      </c>
      <c r="W28" s="520">
        <v>0</v>
      </c>
      <c r="X28" s="89">
        <v>0</v>
      </c>
      <c r="Y28" s="179">
        <v>0</v>
      </c>
      <c r="Z28" s="521">
        <v>0</v>
      </c>
      <c r="AA28" s="92"/>
      <c r="AB28" s="92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</row>
    <row r="29" spans="1:42" s="29" customFormat="1" ht="25.9" customHeight="1" x14ac:dyDescent="0.25">
      <c r="A29" s="40"/>
      <c r="B29" s="41"/>
      <c r="C29" s="356"/>
      <c r="D29" s="399" t="s">
        <v>410</v>
      </c>
      <c r="E29" s="35" t="s">
        <v>388</v>
      </c>
      <c r="F29" s="36" t="s">
        <v>388</v>
      </c>
      <c r="G29" s="36">
        <v>2017</v>
      </c>
      <c r="H29" s="37">
        <v>2018</v>
      </c>
      <c r="I29" s="521">
        <f>J29+K29+L29+Q29+R29+S29+T29+U29+V29+W29+X29+Y29</f>
        <v>2500</v>
      </c>
      <c r="J29" s="87">
        <v>0</v>
      </c>
      <c r="K29" s="517">
        <v>0</v>
      </c>
      <c r="L29" s="518">
        <f>M29+N29+O29+P29</f>
        <v>500</v>
      </c>
      <c r="M29" s="378">
        <v>0</v>
      </c>
      <c r="N29" s="519">
        <v>500</v>
      </c>
      <c r="O29" s="89">
        <v>0</v>
      </c>
      <c r="P29" s="517">
        <v>0</v>
      </c>
      <c r="Q29" s="520">
        <v>1000</v>
      </c>
      <c r="R29" s="180">
        <v>0</v>
      </c>
      <c r="S29" s="179">
        <v>0</v>
      </c>
      <c r="T29" s="520">
        <v>1000</v>
      </c>
      <c r="U29" s="89">
        <v>0</v>
      </c>
      <c r="V29" s="179">
        <v>0</v>
      </c>
      <c r="W29" s="520">
        <v>0</v>
      </c>
      <c r="X29" s="89">
        <v>0</v>
      </c>
      <c r="Y29" s="179">
        <v>0</v>
      </c>
      <c r="Z29" s="521">
        <v>0</v>
      </c>
      <c r="AA29" s="92"/>
      <c r="AB29" s="92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</row>
    <row r="30" spans="1:42" s="29" customFormat="1" ht="25.9" customHeight="1" x14ac:dyDescent="0.25">
      <c r="A30" s="40"/>
      <c r="B30" s="41"/>
      <c r="C30" s="356"/>
      <c r="D30" s="326" t="s">
        <v>411</v>
      </c>
      <c r="E30" s="35" t="s">
        <v>388</v>
      </c>
      <c r="F30" s="36" t="s">
        <v>388</v>
      </c>
      <c r="G30" s="36">
        <v>2017</v>
      </c>
      <c r="H30" s="37">
        <v>2017</v>
      </c>
      <c r="I30" s="521">
        <f>J30+K30+L30+Q30+R30+S30+T30+U30+V30+W30+X30+Y30</f>
        <v>1000</v>
      </c>
      <c r="J30" s="87">
        <v>0</v>
      </c>
      <c r="K30" s="517">
        <v>0</v>
      </c>
      <c r="L30" s="518">
        <f>M30+N30+O30+P30</f>
        <v>1000</v>
      </c>
      <c r="M30" s="378">
        <v>0</v>
      </c>
      <c r="N30" s="519">
        <v>700</v>
      </c>
      <c r="O30" s="89">
        <v>0</v>
      </c>
      <c r="P30" s="517">
        <v>300</v>
      </c>
      <c r="Q30" s="520">
        <v>0</v>
      </c>
      <c r="R30" s="180">
        <v>0</v>
      </c>
      <c r="S30" s="179">
        <v>0</v>
      </c>
      <c r="T30" s="520">
        <v>0</v>
      </c>
      <c r="U30" s="89">
        <v>0</v>
      </c>
      <c r="V30" s="179">
        <v>0</v>
      </c>
      <c r="W30" s="520">
        <v>0</v>
      </c>
      <c r="X30" s="89">
        <v>0</v>
      </c>
      <c r="Y30" s="179">
        <v>0</v>
      </c>
      <c r="Z30" s="521">
        <v>0</v>
      </c>
      <c r="AA30" s="92"/>
      <c r="AB30" s="92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</row>
    <row r="31" spans="1:42" s="29" customFormat="1" ht="25.9" customHeight="1" x14ac:dyDescent="0.25">
      <c r="A31" s="40"/>
      <c r="B31" s="41"/>
      <c r="C31" s="356"/>
      <c r="D31" s="458" t="s">
        <v>412</v>
      </c>
      <c r="E31" s="35" t="s">
        <v>388</v>
      </c>
      <c r="F31" s="36" t="s">
        <v>388</v>
      </c>
      <c r="G31" s="36">
        <v>2017</v>
      </c>
      <c r="H31" s="37">
        <v>2017</v>
      </c>
      <c r="I31" s="521">
        <f>J31+K31+L31+Q31+R31+S31+T31+U31+V31+W31+X31+Y31</f>
        <v>4000</v>
      </c>
      <c r="J31" s="87">
        <v>0</v>
      </c>
      <c r="K31" s="517">
        <v>0</v>
      </c>
      <c r="L31" s="375">
        <f>M31+N31+O31+P31</f>
        <v>4000</v>
      </c>
      <c r="M31" s="378">
        <v>0</v>
      </c>
      <c r="N31" s="519">
        <v>3000</v>
      </c>
      <c r="O31" s="89">
        <v>0</v>
      </c>
      <c r="P31" s="517">
        <v>1000</v>
      </c>
      <c r="Q31" s="520">
        <v>0</v>
      </c>
      <c r="R31" s="180">
        <v>0</v>
      </c>
      <c r="S31" s="179">
        <v>0</v>
      </c>
      <c r="T31" s="520">
        <v>0</v>
      </c>
      <c r="U31" s="89">
        <v>0</v>
      </c>
      <c r="V31" s="179">
        <v>0</v>
      </c>
      <c r="W31" s="520">
        <v>0</v>
      </c>
      <c r="X31" s="89">
        <v>0</v>
      </c>
      <c r="Y31" s="179">
        <v>0</v>
      </c>
      <c r="Z31" s="521">
        <v>0</v>
      </c>
      <c r="AA31" s="92"/>
      <c r="AB31" s="92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</row>
    <row r="32" spans="1:42" s="39" customFormat="1" ht="25.9" customHeight="1" thickBot="1" x14ac:dyDescent="0.3">
      <c r="A32" s="190"/>
      <c r="B32" s="191"/>
      <c r="C32" s="510"/>
      <c r="D32" s="536" t="s">
        <v>415</v>
      </c>
      <c r="E32" s="182" t="s">
        <v>388</v>
      </c>
      <c r="F32" s="174" t="s">
        <v>388</v>
      </c>
      <c r="G32" s="174">
        <v>2016</v>
      </c>
      <c r="H32" s="175">
        <v>2017</v>
      </c>
      <c r="I32" s="227">
        <f t="shared" ref="I32" si="1">J32+K32+L32+Q32+R32+S32+T32+U32+V32+W32+X32+Y32</f>
        <v>10167</v>
      </c>
      <c r="J32" s="525">
        <v>0</v>
      </c>
      <c r="K32" s="526">
        <v>3873</v>
      </c>
      <c r="L32" s="522">
        <f t="shared" ref="L32" si="2">M32+N32+O32+P32</f>
        <v>6294</v>
      </c>
      <c r="M32" s="646">
        <v>0</v>
      </c>
      <c r="N32" s="527">
        <v>0</v>
      </c>
      <c r="O32" s="528">
        <v>0</v>
      </c>
      <c r="P32" s="526">
        <v>6294</v>
      </c>
      <c r="Q32" s="277">
        <v>0</v>
      </c>
      <c r="R32" s="528">
        <v>0</v>
      </c>
      <c r="S32" s="529">
        <v>0</v>
      </c>
      <c r="T32" s="277">
        <v>0</v>
      </c>
      <c r="U32" s="528">
        <v>0</v>
      </c>
      <c r="V32" s="529">
        <v>0</v>
      </c>
      <c r="W32" s="277">
        <v>0</v>
      </c>
      <c r="X32" s="528">
        <v>0</v>
      </c>
      <c r="Y32" s="529">
        <v>0</v>
      </c>
      <c r="Z32" s="525">
        <v>0</v>
      </c>
      <c r="AA32" s="92"/>
      <c r="AB32" s="9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</row>
    <row r="33" spans="1:68" s="30" customFormat="1" ht="23.1" customHeight="1" thickBot="1" x14ac:dyDescent="0.3">
      <c r="A33" s="190"/>
      <c r="B33" s="191"/>
      <c r="C33" s="192"/>
      <c r="D33" s="723" t="s">
        <v>1</v>
      </c>
      <c r="E33" s="724"/>
      <c r="F33" s="724"/>
      <c r="G33" s="724"/>
      <c r="H33" s="725"/>
      <c r="I33" s="252">
        <f t="shared" ref="I33:Z33" si="3">SUM(I7:I32)</f>
        <v>181197</v>
      </c>
      <c r="J33" s="647">
        <f t="shared" si="3"/>
        <v>0</v>
      </c>
      <c r="K33" s="367">
        <f t="shared" si="3"/>
        <v>8873</v>
      </c>
      <c r="L33" s="530">
        <f t="shared" si="3"/>
        <v>68294</v>
      </c>
      <c r="M33" s="648">
        <f t="shared" si="3"/>
        <v>0</v>
      </c>
      <c r="N33" s="650">
        <f t="shared" si="3"/>
        <v>34800</v>
      </c>
      <c r="O33" s="651">
        <f t="shared" si="3"/>
        <v>4000</v>
      </c>
      <c r="P33" s="367">
        <f t="shared" si="3"/>
        <v>29494</v>
      </c>
      <c r="Q33" s="649">
        <f t="shared" si="3"/>
        <v>52773</v>
      </c>
      <c r="R33" s="652">
        <f t="shared" si="3"/>
        <v>4000</v>
      </c>
      <c r="S33" s="367">
        <f t="shared" si="3"/>
        <v>17595</v>
      </c>
      <c r="T33" s="649">
        <f t="shared" si="3"/>
        <v>12512</v>
      </c>
      <c r="U33" s="652">
        <f t="shared" si="3"/>
        <v>4000</v>
      </c>
      <c r="V33" s="367">
        <f t="shared" si="3"/>
        <v>5650</v>
      </c>
      <c r="W33" s="649">
        <f t="shared" si="3"/>
        <v>7000</v>
      </c>
      <c r="X33" s="652">
        <f t="shared" si="3"/>
        <v>0</v>
      </c>
      <c r="Y33" s="367">
        <f t="shared" si="3"/>
        <v>500</v>
      </c>
      <c r="Z33" s="252">
        <f t="shared" si="3"/>
        <v>0</v>
      </c>
      <c r="AA33" s="144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</row>
    <row r="34" spans="1:68" s="30" customFormat="1" ht="23.1" customHeight="1" x14ac:dyDescent="0.25">
      <c r="A34" s="532"/>
      <c r="B34" s="532"/>
      <c r="C34" s="532"/>
      <c r="D34" s="533"/>
      <c r="E34" s="533"/>
      <c r="F34" s="533"/>
      <c r="G34" s="533"/>
      <c r="H34" s="533"/>
      <c r="I34" s="184"/>
      <c r="J34" s="184"/>
      <c r="K34" s="184"/>
      <c r="L34" s="184"/>
      <c r="M34" s="184"/>
      <c r="N34" s="184"/>
      <c r="O34" s="184"/>
      <c r="P34" s="184"/>
      <c r="Q34" s="184"/>
      <c r="R34" s="184"/>
      <c r="S34" s="184"/>
      <c r="T34" s="184"/>
      <c r="U34" s="184"/>
      <c r="V34" s="184"/>
      <c r="W34" s="184"/>
      <c r="X34" s="184"/>
      <c r="Y34" s="184"/>
      <c r="Z34" s="184"/>
      <c r="AA34" s="144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</row>
    <row r="35" spans="1:68" s="30" customFormat="1" ht="23.1" customHeight="1" x14ac:dyDescent="0.25">
      <c r="A35" s="532"/>
      <c r="B35" s="532"/>
      <c r="C35" s="532"/>
      <c r="D35" s="533"/>
      <c r="E35" s="533"/>
      <c r="F35" s="533"/>
      <c r="G35" s="533"/>
      <c r="H35" s="533"/>
      <c r="I35" s="184"/>
      <c r="J35" s="184"/>
      <c r="K35" s="184"/>
      <c r="L35" s="184"/>
      <c r="M35" s="184"/>
      <c r="N35" s="184"/>
      <c r="O35" s="184"/>
      <c r="P35" s="184"/>
      <c r="Q35" s="184"/>
      <c r="R35" s="184"/>
      <c r="S35" s="184"/>
      <c r="T35" s="184"/>
      <c r="U35" s="184"/>
      <c r="V35" s="184"/>
      <c r="W35" s="184"/>
      <c r="X35" s="184"/>
      <c r="Y35" s="184"/>
      <c r="Z35" s="184"/>
      <c r="AA35" s="144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</row>
    <row r="36" spans="1:68" s="30" customFormat="1" ht="23.1" customHeight="1" x14ac:dyDescent="0.25">
      <c r="A36" s="532"/>
      <c r="B36" s="532"/>
      <c r="C36" s="532"/>
      <c r="D36" s="533"/>
      <c r="E36" s="533"/>
      <c r="F36" s="533"/>
      <c r="G36" s="533"/>
      <c r="H36" s="533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4"/>
      <c r="U36" s="184"/>
      <c r="V36" s="184"/>
      <c r="W36" s="184"/>
      <c r="X36" s="184"/>
      <c r="Y36" s="184"/>
      <c r="Z36" s="184"/>
      <c r="AA36" s="144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</row>
    <row r="37" spans="1:68" s="30" customFormat="1" ht="23.1" customHeight="1" x14ac:dyDescent="0.25">
      <c r="A37" s="532"/>
      <c r="B37" s="532"/>
      <c r="C37" s="532"/>
      <c r="D37" s="533"/>
      <c r="E37" s="533"/>
      <c r="F37" s="533"/>
      <c r="G37" s="533"/>
      <c r="H37" s="533"/>
      <c r="I37" s="184"/>
      <c r="J37" s="184"/>
      <c r="K37" s="184"/>
      <c r="L37" s="184"/>
      <c r="M37" s="184"/>
      <c r="N37" s="184"/>
      <c r="O37" s="184"/>
      <c r="P37" s="184"/>
      <c r="Q37" s="184"/>
      <c r="R37" s="184"/>
      <c r="S37" s="184"/>
      <c r="T37" s="184"/>
      <c r="U37" s="184"/>
      <c r="V37" s="184"/>
      <c r="W37" s="184"/>
      <c r="X37" s="184"/>
      <c r="Y37" s="184"/>
      <c r="Z37" s="184"/>
      <c r="AA37" s="144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</row>
    <row r="38" spans="1:68" s="203" customFormat="1" ht="18.600000000000001" customHeight="1" x14ac:dyDescent="0.25">
      <c r="A38" s="47"/>
      <c r="B38" s="47"/>
      <c r="C38" s="47"/>
      <c r="D38" s="193"/>
      <c r="E38" s="193"/>
      <c r="F38" s="193"/>
      <c r="G38" s="193"/>
      <c r="H38" s="193"/>
      <c r="I38" s="184"/>
      <c r="J38" s="184"/>
      <c r="K38" s="184"/>
      <c r="L38" s="184"/>
      <c r="M38" s="184"/>
      <c r="N38" s="184"/>
      <c r="O38" s="184"/>
      <c r="P38" s="184"/>
      <c r="Q38" s="184"/>
      <c r="R38" s="184"/>
      <c r="S38" s="184"/>
      <c r="T38" s="184"/>
      <c r="U38" s="184"/>
      <c r="V38" s="184"/>
      <c r="W38" s="184"/>
      <c r="X38" s="184"/>
      <c r="Y38" s="184"/>
      <c r="Z38" s="65" t="s">
        <v>106</v>
      </c>
      <c r="AA38" s="153"/>
      <c r="AB38" s="128"/>
      <c r="AC38" s="128"/>
      <c r="AD38" s="128"/>
      <c r="AE38" s="128"/>
      <c r="AF38" s="128"/>
      <c r="AG38" s="128"/>
      <c r="AH38" s="128"/>
      <c r="AI38" s="128"/>
      <c r="AJ38" s="128"/>
      <c r="AK38" s="128"/>
      <c r="AL38" s="128"/>
      <c r="AM38" s="128"/>
      <c r="AN38" s="128"/>
      <c r="AO38" s="128"/>
      <c r="AP38" s="128"/>
      <c r="AQ38" s="128"/>
      <c r="AR38" s="128"/>
      <c r="AS38" s="128"/>
      <c r="AT38" s="128"/>
      <c r="AU38" s="128"/>
      <c r="AV38" s="128"/>
      <c r="AW38" s="128"/>
      <c r="AX38" s="128"/>
      <c r="AY38" s="128"/>
      <c r="AZ38" s="128"/>
      <c r="BA38" s="128"/>
      <c r="BB38" s="128"/>
      <c r="BC38" s="128"/>
      <c r="BD38" s="128"/>
      <c r="BE38" s="128"/>
      <c r="BF38" s="128"/>
      <c r="BG38" s="128"/>
      <c r="BH38" s="128"/>
      <c r="BI38" s="128"/>
      <c r="BJ38" s="128"/>
      <c r="BK38" s="128"/>
      <c r="BL38" s="128"/>
      <c r="BM38" s="128"/>
      <c r="BN38" s="128"/>
      <c r="BO38" s="128"/>
      <c r="BP38" s="128"/>
    </row>
    <row r="39" spans="1:68" ht="24.75" customHeight="1" x14ac:dyDescent="0.25">
      <c r="A39" s="5"/>
      <c r="D39" s="63" t="s">
        <v>44</v>
      </c>
      <c r="E39" s="64" t="s">
        <v>53</v>
      </c>
      <c r="F39" s="65"/>
      <c r="G39" s="65"/>
      <c r="H39" s="65"/>
      <c r="I39" s="65"/>
      <c r="J39" s="65"/>
      <c r="K39" s="65"/>
      <c r="L39" s="65"/>
      <c r="M39" s="14"/>
      <c r="N39" s="14"/>
      <c r="O39" s="14"/>
      <c r="P39" s="1"/>
      <c r="Z39" s="4" t="s">
        <v>26</v>
      </c>
    </row>
    <row r="40" spans="1:68" ht="15" customHeight="1" thickBot="1" x14ac:dyDescent="0.25">
      <c r="A40" s="692" t="s">
        <v>118</v>
      </c>
      <c r="B40" s="693"/>
      <c r="C40" s="694"/>
      <c r="I40" s="6" t="s">
        <v>2</v>
      </c>
      <c r="J40" s="6" t="s">
        <v>3</v>
      </c>
      <c r="K40" s="6" t="s">
        <v>4</v>
      </c>
      <c r="L40" s="6" t="s">
        <v>5</v>
      </c>
      <c r="M40" s="6" t="s">
        <v>6</v>
      </c>
      <c r="N40" s="6" t="s">
        <v>7</v>
      </c>
      <c r="O40" s="7" t="s">
        <v>208</v>
      </c>
      <c r="P40" s="7" t="s">
        <v>8</v>
      </c>
      <c r="Q40" s="7" t="s">
        <v>9</v>
      </c>
      <c r="R40" s="7" t="s">
        <v>10</v>
      </c>
      <c r="S40" s="7" t="s">
        <v>209</v>
      </c>
      <c r="T40" s="7" t="s">
        <v>11</v>
      </c>
      <c r="U40" s="7" t="s">
        <v>14</v>
      </c>
      <c r="V40" s="7" t="s">
        <v>19</v>
      </c>
      <c r="W40" s="7" t="s">
        <v>210</v>
      </c>
      <c r="X40" s="6" t="s">
        <v>30</v>
      </c>
      <c r="Y40" s="6" t="s">
        <v>31</v>
      </c>
      <c r="Z40" s="6" t="s">
        <v>32</v>
      </c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</row>
    <row r="41" spans="1:68" ht="15.75" customHeight="1" thickBot="1" x14ac:dyDescent="0.25">
      <c r="A41" s="695"/>
      <c r="B41" s="696"/>
      <c r="C41" s="697"/>
      <c r="D41" s="711" t="s">
        <v>0</v>
      </c>
      <c r="E41" s="729" t="s">
        <v>34</v>
      </c>
      <c r="F41" s="732" t="s">
        <v>35</v>
      </c>
      <c r="G41" s="735" t="s">
        <v>36</v>
      </c>
      <c r="H41" s="736"/>
      <c r="I41" s="708" t="s">
        <v>27</v>
      </c>
      <c r="J41" s="27" t="s">
        <v>33</v>
      </c>
      <c r="K41" s="27" t="s">
        <v>13</v>
      </c>
      <c r="L41" s="390" t="s">
        <v>12</v>
      </c>
      <c r="M41" s="716" t="s">
        <v>128</v>
      </c>
      <c r="N41" s="717"/>
      <c r="O41" s="717"/>
      <c r="P41" s="718"/>
      <c r="Q41" s="678" t="s">
        <v>120</v>
      </c>
      <c r="R41" s="679"/>
      <c r="S41" s="679"/>
      <c r="T41" s="679"/>
      <c r="U41" s="679"/>
      <c r="V41" s="679"/>
      <c r="W41" s="679"/>
      <c r="X41" s="679"/>
      <c r="Y41" s="679"/>
      <c r="Z41" s="668" t="s">
        <v>122</v>
      </c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</row>
    <row r="42" spans="1:68" ht="15.75" customHeight="1" x14ac:dyDescent="0.2">
      <c r="A42" s="698" t="s">
        <v>39</v>
      </c>
      <c r="B42" s="700" t="s">
        <v>40</v>
      </c>
      <c r="C42" s="702" t="s">
        <v>41</v>
      </c>
      <c r="D42" s="712"/>
      <c r="E42" s="730"/>
      <c r="F42" s="733"/>
      <c r="G42" s="737" t="s">
        <v>37</v>
      </c>
      <c r="H42" s="714" t="s">
        <v>38</v>
      </c>
      <c r="I42" s="709"/>
      <c r="J42" s="704" t="s">
        <v>132</v>
      </c>
      <c r="K42" s="704" t="s">
        <v>133</v>
      </c>
      <c r="L42" s="727" t="s">
        <v>134</v>
      </c>
      <c r="M42" s="719" t="s">
        <v>129</v>
      </c>
      <c r="N42" s="721" t="s">
        <v>43</v>
      </c>
      <c r="O42" s="683" t="s">
        <v>21</v>
      </c>
      <c r="P42" s="685" t="s">
        <v>22</v>
      </c>
      <c r="Q42" s="675" t="s">
        <v>115</v>
      </c>
      <c r="R42" s="676"/>
      <c r="S42" s="680"/>
      <c r="T42" s="675" t="s">
        <v>117</v>
      </c>
      <c r="U42" s="676"/>
      <c r="V42" s="677"/>
      <c r="W42" s="676" t="s">
        <v>121</v>
      </c>
      <c r="X42" s="676"/>
      <c r="Y42" s="726"/>
      <c r="Z42" s="706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</row>
    <row r="43" spans="1:68" ht="39" customHeight="1" thickBot="1" x14ac:dyDescent="0.25">
      <c r="A43" s="699"/>
      <c r="B43" s="701"/>
      <c r="C43" s="703"/>
      <c r="D43" s="713"/>
      <c r="E43" s="730"/>
      <c r="F43" s="733"/>
      <c r="G43" s="744"/>
      <c r="H43" s="743"/>
      <c r="I43" s="710"/>
      <c r="J43" s="705"/>
      <c r="K43" s="705"/>
      <c r="L43" s="728"/>
      <c r="M43" s="720"/>
      <c r="N43" s="722"/>
      <c r="O43" s="684"/>
      <c r="P43" s="686"/>
      <c r="Q43" s="194" t="s">
        <v>20</v>
      </c>
      <c r="R43" s="26" t="s">
        <v>28</v>
      </c>
      <c r="S43" s="15" t="s">
        <v>29</v>
      </c>
      <c r="T43" s="197" t="s">
        <v>20</v>
      </c>
      <c r="U43" s="26" t="s">
        <v>28</v>
      </c>
      <c r="V43" s="15" t="s">
        <v>29</v>
      </c>
      <c r="W43" s="197" t="s">
        <v>20</v>
      </c>
      <c r="X43" s="26" t="s">
        <v>28</v>
      </c>
      <c r="Y43" s="15" t="s">
        <v>29</v>
      </c>
      <c r="Z43" s="707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</row>
    <row r="44" spans="1:68" s="39" customFormat="1" ht="30.75" customHeight="1" x14ac:dyDescent="0.25">
      <c r="A44" s="190"/>
      <c r="B44" s="191"/>
      <c r="C44" s="510"/>
      <c r="D44" s="458" t="s">
        <v>416</v>
      </c>
      <c r="E44" s="32" t="s">
        <v>388</v>
      </c>
      <c r="F44" s="33" t="s">
        <v>388</v>
      </c>
      <c r="G44" s="33">
        <v>2017</v>
      </c>
      <c r="H44" s="34">
        <v>2018</v>
      </c>
      <c r="I44" s="521">
        <f t="shared" ref="I44:I54" si="4">J44+K44+L44+Q44+R44+S44+T44+U44+V44+W44+X44+Y44</f>
        <v>20000</v>
      </c>
      <c r="J44" s="87">
        <v>0</v>
      </c>
      <c r="K44" s="79">
        <v>0</v>
      </c>
      <c r="L44" s="375">
        <f t="shared" ref="L44:L61" si="5">M44+N44+O44+P44</f>
        <v>18000</v>
      </c>
      <c r="M44" s="378">
        <v>0</v>
      </c>
      <c r="N44" s="379">
        <v>0</v>
      </c>
      <c r="O44" s="89">
        <v>6000</v>
      </c>
      <c r="P44" s="79">
        <v>12000</v>
      </c>
      <c r="Q44" s="276">
        <v>0</v>
      </c>
      <c r="R44" s="89">
        <v>0</v>
      </c>
      <c r="S44" s="112">
        <v>2000</v>
      </c>
      <c r="T44" s="276">
        <v>0</v>
      </c>
      <c r="U44" s="89">
        <v>0</v>
      </c>
      <c r="V44" s="112">
        <v>0</v>
      </c>
      <c r="W44" s="276">
        <v>0</v>
      </c>
      <c r="X44" s="89">
        <v>0</v>
      </c>
      <c r="Y44" s="112">
        <v>0</v>
      </c>
      <c r="Z44" s="87">
        <v>0</v>
      </c>
      <c r="AA44" s="92"/>
      <c r="AB44" s="92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</row>
    <row r="45" spans="1:68" s="29" customFormat="1" ht="25.9" customHeight="1" x14ac:dyDescent="0.25">
      <c r="A45" s="40"/>
      <c r="B45" s="41"/>
      <c r="C45" s="356"/>
      <c r="D45" s="456" t="s">
        <v>413</v>
      </c>
      <c r="E45" s="35" t="s">
        <v>388</v>
      </c>
      <c r="F45" s="36" t="s">
        <v>388</v>
      </c>
      <c r="G45" s="36">
        <v>2017</v>
      </c>
      <c r="H45" s="37">
        <v>2017</v>
      </c>
      <c r="I45" s="521">
        <f>J45+K45+L45+Q45+R45+S45+T45+U45+V45+W45+X45+Y45</f>
        <v>10000</v>
      </c>
      <c r="J45" s="87">
        <v>0</v>
      </c>
      <c r="K45" s="517">
        <v>3000</v>
      </c>
      <c r="L45" s="518">
        <f>M45+N45+O45+P45</f>
        <v>7000</v>
      </c>
      <c r="M45" s="378">
        <v>0</v>
      </c>
      <c r="N45" s="519">
        <v>5500</v>
      </c>
      <c r="O45" s="89">
        <v>0</v>
      </c>
      <c r="P45" s="517">
        <v>1500</v>
      </c>
      <c r="Q45" s="520">
        <v>0</v>
      </c>
      <c r="R45" s="180">
        <v>0</v>
      </c>
      <c r="S45" s="179">
        <v>0</v>
      </c>
      <c r="T45" s="520">
        <v>0</v>
      </c>
      <c r="U45" s="89">
        <v>0</v>
      </c>
      <c r="V45" s="179">
        <v>0</v>
      </c>
      <c r="W45" s="520">
        <v>0</v>
      </c>
      <c r="X45" s="89">
        <v>0</v>
      </c>
      <c r="Y45" s="179">
        <v>0</v>
      </c>
      <c r="Z45" s="521">
        <v>0</v>
      </c>
      <c r="AA45" s="92"/>
      <c r="AB45" s="92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</row>
    <row r="46" spans="1:68" s="29" customFormat="1" ht="25.9" customHeight="1" x14ac:dyDescent="0.25">
      <c r="A46" s="40"/>
      <c r="B46" s="41"/>
      <c r="C46" s="356"/>
      <c r="D46" s="458" t="s">
        <v>414</v>
      </c>
      <c r="E46" s="35" t="s">
        <v>388</v>
      </c>
      <c r="F46" s="36" t="s">
        <v>388</v>
      </c>
      <c r="G46" s="36">
        <v>2017</v>
      </c>
      <c r="H46" s="37">
        <v>2017</v>
      </c>
      <c r="I46" s="521">
        <f>J46+K46+L46+Q46+R46+S46+T46+U46+V46+W46+X46+Y46</f>
        <v>600</v>
      </c>
      <c r="J46" s="87">
        <v>0</v>
      </c>
      <c r="K46" s="517">
        <v>0</v>
      </c>
      <c r="L46" s="375">
        <f>M46+N46+O46+P46</f>
        <v>600</v>
      </c>
      <c r="M46" s="378">
        <v>0</v>
      </c>
      <c r="N46" s="519">
        <v>400</v>
      </c>
      <c r="O46" s="89">
        <v>0</v>
      </c>
      <c r="P46" s="517">
        <v>200</v>
      </c>
      <c r="Q46" s="520">
        <v>0</v>
      </c>
      <c r="R46" s="180">
        <v>0</v>
      </c>
      <c r="S46" s="179">
        <v>0</v>
      </c>
      <c r="T46" s="520">
        <v>0</v>
      </c>
      <c r="U46" s="89">
        <v>0</v>
      </c>
      <c r="V46" s="179">
        <v>0</v>
      </c>
      <c r="W46" s="520">
        <v>0</v>
      </c>
      <c r="X46" s="89">
        <v>0</v>
      </c>
      <c r="Y46" s="179">
        <v>0</v>
      </c>
      <c r="Z46" s="521">
        <v>0</v>
      </c>
      <c r="AA46" s="92"/>
      <c r="AB46" s="92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</row>
    <row r="47" spans="1:68" s="39" customFormat="1" ht="30.75" customHeight="1" x14ac:dyDescent="0.25">
      <c r="A47" s="190"/>
      <c r="B47" s="191"/>
      <c r="C47" s="510"/>
      <c r="D47" s="458" t="s">
        <v>417</v>
      </c>
      <c r="E47" s="35" t="s">
        <v>388</v>
      </c>
      <c r="F47" s="36" t="s">
        <v>388</v>
      </c>
      <c r="G47" s="36">
        <v>2017</v>
      </c>
      <c r="H47" s="37">
        <v>2018</v>
      </c>
      <c r="I47" s="521">
        <f t="shared" si="4"/>
        <v>20000</v>
      </c>
      <c r="J47" s="87">
        <v>0</v>
      </c>
      <c r="K47" s="79">
        <v>0</v>
      </c>
      <c r="L47" s="375">
        <f t="shared" si="5"/>
        <v>200</v>
      </c>
      <c r="M47" s="378">
        <v>0</v>
      </c>
      <c r="N47" s="379">
        <v>0</v>
      </c>
      <c r="O47" s="89">
        <v>0</v>
      </c>
      <c r="P47" s="79">
        <v>200</v>
      </c>
      <c r="Q47" s="276">
        <v>0</v>
      </c>
      <c r="R47" s="89">
        <v>6000</v>
      </c>
      <c r="S47" s="112">
        <v>13800</v>
      </c>
      <c r="T47" s="276">
        <v>0</v>
      </c>
      <c r="U47" s="89">
        <v>0</v>
      </c>
      <c r="V47" s="112">
        <v>0</v>
      </c>
      <c r="W47" s="276">
        <v>0</v>
      </c>
      <c r="X47" s="89">
        <v>0</v>
      </c>
      <c r="Y47" s="112">
        <v>0</v>
      </c>
      <c r="Z47" s="87">
        <v>0</v>
      </c>
      <c r="AA47" s="92"/>
      <c r="AB47" s="92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</row>
    <row r="48" spans="1:68" s="39" customFormat="1" ht="30.75" customHeight="1" x14ac:dyDescent="0.25">
      <c r="A48" s="190"/>
      <c r="B48" s="191"/>
      <c r="C48" s="510"/>
      <c r="D48" s="458" t="s">
        <v>418</v>
      </c>
      <c r="E48" s="35" t="s">
        <v>388</v>
      </c>
      <c r="F48" s="36" t="s">
        <v>388</v>
      </c>
      <c r="G48" s="36">
        <v>2017</v>
      </c>
      <c r="H48" s="37">
        <v>2019</v>
      </c>
      <c r="I48" s="521">
        <f t="shared" si="4"/>
        <v>48000</v>
      </c>
      <c r="J48" s="87">
        <v>0</v>
      </c>
      <c r="K48" s="79">
        <v>0</v>
      </c>
      <c r="L48" s="375">
        <f t="shared" si="5"/>
        <v>16000</v>
      </c>
      <c r="M48" s="378">
        <v>0</v>
      </c>
      <c r="N48" s="379">
        <v>8000</v>
      </c>
      <c r="O48" s="89">
        <v>3000</v>
      </c>
      <c r="P48" s="79">
        <v>5000</v>
      </c>
      <c r="Q48" s="276">
        <v>0</v>
      </c>
      <c r="R48" s="89">
        <v>2500</v>
      </c>
      <c r="S48" s="112">
        <v>9500</v>
      </c>
      <c r="T48" s="276">
        <v>0</v>
      </c>
      <c r="U48" s="89">
        <v>2500</v>
      </c>
      <c r="V48" s="112">
        <v>17500</v>
      </c>
      <c r="W48" s="276">
        <v>0</v>
      </c>
      <c r="X48" s="89">
        <v>0</v>
      </c>
      <c r="Y48" s="112">
        <v>0</v>
      </c>
      <c r="Z48" s="87">
        <v>0</v>
      </c>
      <c r="AA48" s="92"/>
      <c r="AB48" s="92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</row>
    <row r="49" spans="1:68" s="39" customFormat="1" ht="25.15" customHeight="1" x14ac:dyDescent="0.25">
      <c r="A49" s="190"/>
      <c r="B49" s="191"/>
      <c r="C49" s="510"/>
      <c r="D49" s="458" t="s">
        <v>419</v>
      </c>
      <c r="E49" s="35" t="s">
        <v>388</v>
      </c>
      <c r="F49" s="36" t="s">
        <v>388</v>
      </c>
      <c r="G49" s="36">
        <v>2017</v>
      </c>
      <c r="H49" s="37">
        <v>2019</v>
      </c>
      <c r="I49" s="521">
        <f t="shared" si="4"/>
        <v>14000</v>
      </c>
      <c r="J49" s="87">
        <v>0</v>
      </c>
      <c r="K49" s="79">
        <v>0</v>
      </c>
      <c r="L49" s="375">
        <f t="shared" si="5"/>
        <v>9500</v>
      </c>
      <c r="M49" s="378">
        <v>0</v>
      </c>
      <c r="N49" s="379">
        <v>6500</v>
      </c>
      <c r="O49" s="89">
        <v>1000</v>
      </c>
      <c r="P49" s="79">
        <v>2000</v>
      </c>
      <c r="Q49" s="276">
        <v>0</v>
      </c>
      <c r="R49" s="89">
        <v>3500</v>
      </c>
      <c r="S49" s="112">
        <v>1000</v>
      </c>
      <c r="T49" s="276">
        <v>0</v>
      </c>
      <c r="U49" s="89">
        <v>0</v>
      </c>
      <c r="V49" s="112">
        <v>0</v>
      </c>
      <c r="W49" s="276">
        <v>0</v>
      </c>
      <c r="X49" s="89">
        <v>0</v>
      </c>
      <c r="Y49" s="112">
        <v>0</v>
      </c>
      <c r="Z49" s="87">
        <v>0</v>
      </c>
      <c r="AA49" s="92"/>
      <c r="AB49" s="92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</row>
    <row r="50" spans="1:68" s="39" customFormat="1" ht="30.75" customHeight="1" x14ac:dyDescent="0.25">
      <c r="A50" s="190"/>
      <c r="B50" s="191"/>
      <c r="C50" s="510"/>
      <c r="D50" s="458" t="s">
        <v>420</v>
      </c>
      <c r="E50" s="35" t="s">
        <v>388</v>
      </c>
      <c r="F50" s="36" t="s">
        <v>388</v>
      </c>
      <c r="G50" s="36">
        <v>2017</v>
      </c>
      <c r="H50" s="37">
        <v>2017</v>
      </c>
      <c r="I50" s="521">
        <f t="shared" si="4"/>
        <v>11300</v>
      </c>
      <c r="J50" s="87">
        <v>0</v>
      </c>
      <c r="K50" s="79">
        <v>0</v>
      </c>
      <c r="L50" s="375">
        <f t="shared" si="5"/>
        <v>11300</v>
      </c>
      <c r="M50" s="378">
        <v>0</v>
      </c>
      <c r="N50" s="379">
        <v>4300</v>
      </c>
      <c r="O50" s="89">
        <v>3000</v>
      </c>
      <c r="P50" s="79">
        <v>4000</v>
      </c>
      <c r="Q50" s="276">
        <v>0</v>
      </c>
      <c r="R50" s="89">
        <v>0</v>
      </c>
      <c r="S50" s="112">
        <v>0</v>
      </c>
      <c r="T50" s="276">
        <v>0</v>
      </c>
      <c r="U50" s="89">
        <v>0</v>
      </c>
      <c r="V50" s="112">
        <v>0</v>
      </c>
      <c r="W50" s="276">
        <v>0</v>
      </c>
      <c r="X50" s="89">
        <v>0</v>
      </c>
      <c r="Y50" s="112">
        <v>0</v>
      </c>
      <c r="Z50" s="87">
        <v>0</v>
      </c>
      <c r="AA50" s="92"/>
      <c r="AB50" s="92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</row>
    <row r="51" spans="1:68" s="39" customFormat="1" ht="25.9" customHeight="1" x14ac:dyDescent="0.25">
      <c r="A51" s="190"/>
      <c r="B51" s="191"/>
      <c r="C51" s="510"/>
      <c r="D51" s="458" t="s">
        <v>421</v>
      </c>
      <c r="E51" s="35" t="s">
        <v>388</v>
      </c>
      <c r="F51" s="36" t="s">
        <v>388</v>
      </c>
      <c r="G51" s="36">
        <v>2017</v>
      </c>
      <c r="H51" s="37">
        <v>2019</v>
      </c>
      <c r="I51" s="521">
        <f t="shared" si="4"/>
        <v>24000</v>
      </c>
      <c r="J51" s="87">
        <v>0</v>
      </c>
      <c r="K51" s="79">
        <v>0</v>
      </c>
      <c r="L51" s="375">
        <f t="shared" si="5"/>
        <v>6800</v>
      </c>
      <c r="M51" s="378">
        <v>0</v>
      </c>
      <c r="N51" s="379">
        <v>4000</v>
      </c>
      <c r="O51" s="89">
        <v>800</v>
      </c>
      <c r="P51" s="79">
        <v>2000</v>
      </c>
      <c r="Q51" s="276">
        <v>0</v>
      </c>
      <c r="R51" s="89">
        <v>2000</v>
      </c>
      <c r="S51" s="112">
        <v>8000</v>
      </c>
      <c r="T51" s="276">
        <v>0</v>
      </c>
      <c r="U51" s="89">
        <v>2000</v>
      </c>
      <c r="V51" s="112">
        <v>5200</v>
      </c>
      <c r="W51" s="276">
        <v>0</v>
      </c>
      <c r="X51" s="89">
        <v>0</v>
      </c>
      <c r="Y51" s="112">
        <v>0</v>
      </c>
      <c r="Z51" s="87">
        <v>0</v>
      </c>
      <c r="AA51" s="92"/>
      <c r="AB51" s="92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</row>
    <row r="52" spans="1:68" s="39" customFormat="1" ht="25.9" customHeight="1" x14ac:dyDescent="0.25">
      <c r="A52" s="190"/>
      <c r="B52" s="191"/>
      <c r="C52" s="510"/>
      <c r="D52" s="458" t="s">
        <v>422</v>
      </c>
      <c r="E52" s="35" t="s">
        <v>388</v>
      </c>
      <c r="F52" s="36" t="s">
        <v>388</v>
      </c>
      <c r="G52" s="36">
        <v>2017</v>
      </c>
      <c r="H52" s="37">
        <v>2019</v>
      </c>
      <c r="I52" s="521">
        <f t="shared" si="4"/>
        <v>5500</v>
      </c>
      <c r="J52" s="87">
        <v>0</v>
      </c>
      <c r="K52" s="79">
        <v>0</v>
      </c>
      <c r="L52" s="375">
        <f t="shared" si="5"/>
        <v>3500</v>
      </c>
      <c r="M52" s="378">
        <v>0</v>
      </c>
      <c r="N52" s="379">
        <v>3000</v>
      </c>
      <c r="O52" s="89">
        <v>0</v>
      </c>
      <c r="P52" s="79">
        <v>500</v>
      </c>
      <c r="Q52" s="276">
        <v>0</v>
      </c>
      <c r="R52" s="89">
        <v>0</v>
      </c>
      <c r="S52" s="112">
        <v>1000</v>
      </c>
      <c r="T52" s="276">
        <v>0</v>
      </c>
      <c r="U52" s="89">
        <v>0</v>
      </c>
      <c r="V52" s="112">
        <v>1000</v>
      </c>
      <c r="W52" s="276">
        <v>0</v>
      </c>
      <c r="X52" s="89">
        <v>0</v>
      </c>
      <c r="Y52" s="112">
        <v>0</v>
      </c>
      <c r="Z52" s="87">
        <v>0</v>
      </c>
      <c r="AA52" s="92"/>
      <c r="AB52" s="9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</row>
    <row r="53" spans="1:68" s="39" customFormat="1" ht="25.9" customHeight="1" x14ac:dyDescent="0.25">
      <c r="A53" s="190"/>
      <c r="B53" s="191"/>
      <c r="C53" s="510"/>
      <c r="D53" s="458" t="s">
        <v>423</v>
      </c>
      <c r="E53" s="35" t="s">
        <v>388</v>
      </c>
      <c r="F53" s="36" t="s">
        <v>388</v>
      </c>
      <c r="G53" s="36">
        <v>2017</v>
      </c>
      <c r="H53" s="37">
        <v>2019</v>
      </c>
      <c r="I53" s="521">
        <f t="shared" si="4"/>
        <v>6000</v>
      </c>
      <c r="J53" s="87">
        <v>0</v>
      </c>
      <c r="K53" s="79">
        <v>0</v>
      </c>
      <c r="L53" s="375">
        <f t="shared" si="5"/>
        <v>4000</v>
      </c>
      <c r="M53" s="378">
        <v>0</v>
      </c>
      <c r="N53" s="379">
        <v>3000</v>
      </c>
      <c r="O53" s="89">
        <v>0</v>
      </c>
      <c r="P53" s="79">
        <v>1000</v>
      </c>
      <c r="Q53" s="276">
        <v>0</v>
      </c>
      <c r="R53" s="89">
        <v>0</v>
      </c>
      <c r="S53" s="112">
        <v>1000</v>
      </c>
      <c r="T53" s="276">
        <v>0</v>
      </c>
      <c r="U53" s="89">
        <v>0</v>
      </c>
      <c r="V53" s="112">
        <v>1000</v>
      </c>
      <c r="W53" s="276">
        <v>0</v>
      </c>
      <c r="X53" s="89">
        <v>0</v>
      </c>
      <c r="Y53" s="112">
        <v>0</v>
      </c>
      <c r="Z53" s="87">
        <v>0</v>
      </c>
      <c r="AA53" s="92"/>
      <c r="AB53" s="92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</row>
    <row r="54" spans="1:68" s="39" customFormat="1" ht="25.9" customHeight="1" x14ac:dyDescent="0.25">
      <c r="A54" s="190"/>
      <c r="B54" s="191"/>
      <c r="C54" s="510"/>
      <c r="D54" s="458" t="s">
        <v>424</v>
      </c>
      <c r="E54" s="35" t="s">
        <v>388</v>
      </c>
      <c r="F54" s="36" t="s">
        <v>388</v>
      </c>
      <c r="G54" s="266">
        <v>2017</v>
      </c>
      <c r="H54" s="267">
        <v>2017</v>
      </c>
      <c r="I54" s="521">
        <f t="shared" si="4"/>
        <v>6500</v>
      </c>
      <c r="J54" s="87">
        <v>0</v>
      </c>
      <c r="K54" s="79">
        <v>0</v>
      </c>
      <c r="L54" s="375">
        <f t="shared" si="5"/>
        <v>5000</v>
      </c>
      <c r="M54" s="378">
        <v>0</v>
      </c>
      <c r="N54" s="379">
        <v>2500</v>
      </c>
      <c r="O54" s="89">
        <v>0</v>
      </c>
      <c r="P54" s="79">
        <v>2500</v>
      </c>
      <c r="Q54" s="276">
        <v>0</v>
      </c>
      <c r="R54" s="89">
        <v>0</v>
      </c>
      <c r="S54" s="112">
        <v>1500</v>
      </c>
      <c r="T54" s="276">
        <v>0</v>
      </c>
      <c r="U54" s="89">
        <v>0</v>
      </c>
      <c r="V54" s="112">
        <v>0</v>
      </c>
      <c r="W54" s="276">
        <v>0</v>
      </c>
      <c r="X54" s="89">
        <v>0</v>
      </c>
      <c r="Y54" s="112">
        <v>0</v>
      </c>
      <c r="Z54" s="87">
        <v>0</v>
      </c>
      <c r="AA54" s="92"/>
      <c r="AB54" s="92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</row>
    <row r="55" spans="1:68" s="39" customFormat="1" ht="25.9" customHeight="1" x14ac:dyDescent="0.25">
      <c r="A55" s="190"/>
      <c r="B55" s="191"/>
      <c r="C55" s="510"/>
      <c r="D55" s="458" t="s">
        <v>425</v>
      </c>
      <c r="E55" s="35" t="s">
        <v>388</v>
      </c>
      <c r="F55" s="36" t="s">
        <v>388</v>
      </c>
      <c r="G55" s="266">
        <v>2017</v>
      </c>
      <c r="H55" s="267">
        <v>2020</v>
      </c>
      <c r="I55" s="521">
        <f>J55+K55+L55+Q55+R55+S55+T55+U55+V55+W55+X55+Y55+Z55</f>
        <v>240000</v>
      </c>
      <c r="J55" s="87">
        <v>0</v>
      </c>
      <c r="K55" s="79">
        <v>0</v>
      </c>
      <c r="L55" s="375">
        <f t="shared" si="5"/>
        <v>50000</v>
      </c>
      <c r="M55" s="378">
        <v>0</v>
      </c>
      <c r="N55" s="379">
        <v>0</v>
      </c>
      <c r="O55" s="89">
        <v>0</v>
      </c>
      <c r="P55" s="79">
        <v>50000</v>
      </c>
      <c r="Q55" s="276">
        <v>0</v>
      </c>
      <c r="R55" s="89">
        <v>0</v>
      </c>
      <c r="S55" s="112">
        <v>50000</v>
      </c>
      <c r="T55" s="276">
        <v>0</v>
      </c>
      <c r="U55" s="89">
        <v>0</v>
      </c>
      <c r="V55" s="112">
        <v>50000</v>
      </c>
      <c r="W55" s="276">
        <v>0</v>
      </c>
      <c r="X55" s="89">
        <v>0</v>
      </c>
      <c r="Y55" s="112">
        <v>50000</v>
      </c>
      <c r="Z55" s="87">
        <v>40000</v>
      </c>
      <c r="AA55" s="92"/>
      <c r="AB55" s="92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</row>
    <row r="56" spans="1:68" s="39" customFormat="1" ht="30.75" customHeight="1" x14ac:dyDescent="0.25">
      <c r="A56" s="190"/>
      <c r="B56" s="191"/>
      <c r="C56" s="510"/>
      <c r="D56" s="458" t="s">
        <v>426</v>
      </c>
      <c r="E56" s="35" t="s">
        <v>388</v>
      </c>
      <c r="F56" s="36" t="s">
        <v>388</v>
      </c>
      <c r="G56" s="266">
        <v>2017</v>
      </c>
      <c r="H56" s="267">
        <v>2017</v>
      </c>
      <c r="I56" s="521">
        <f t="shared" ref="I56:I61" si="6">J56+K56+L56+Q56+R56+S56+T56+U56+V56+W56+X56+Y56</f>
        <v>150</v>
      </c>
      <c r="J56" s="87">
        <v>0</v>
      </c>
      <c r="K56" s="79">
        <v>0</v>
      </c>
      <c r="L56" s="375">
        <f t="shared" si="5"/>
        <v>150</v>
      </c>
      <c r="M56" s="378">
        <v>0</v>
      </c>
      <c r="N56" s="379">
        <v>0</v>
      </c>
      <c r="O56" s="89">
        <v>0</v>
      </c>
      <c r="P56" s="79">
        <v>150</v>
      </c>
      <c r="Q56" s="276">
        <v>0</v>
      </c>
      <c r="R56" s="89">
        <v>0</v>
      </c>
      <c r="S56" s="112">
        <v>0</v>
      </c>
      <c r="T56" s="276">
        <v>0</v>
      </c>
      <c r="U56" s="89">
        <v>0</v>
      </c>
      <c r="V56" s="112">
        <v>0</v>
      </c>
      <c r="W56" s="276">
        <v>0</v>
      </c>
      <c r="X56" s="89">
        <v>0</v>
      </c>
      <c r="Y56" s="112">
        <v>0</v>
      </c>
      <c r="Z56" s="87">
        <v>0</v>
      </c>
      <c r="AA56" s="92"/>
      <c r="AB56" s="92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</row>
    <row r="57" spans="1:68" s="39" customFormat="1" ht="25.9" customHeight="1" x14ac:dyDescent="0.25">
      <c r="A57" s="190"/>
      <c r="B57" s="191"/>
      <c r="C57" s="510"/>
      <c r="D57" s="458" t="s">
        <v>427</v>
      </c>
      <c r="E57" s="35" t="s">
        <v>388</v>
      </c>
      <c r="F57" s="36" t="s">
        <v>388</v>
      </c>
      <c r="G57" s="266">
        <v>2017</v>
      </c>
      <c r="H57" s="267">
        <v>2017</v>
      </c>
      <c r="I57" s="521">
        <f t="shared" si="6"/>
        <v>3000</v>
      </c>
      <c r="J57" s="87">
        <v>0</v>
      </c>
      <c r="K57" s="79">
        <v>0</v>
      </c>
      <c r="L57" s="375">
        <f t="shared" si="5"/>
        <v>3000</v>
      </c>
      <c r="M57" s="378">
        <v>0</v>
      </c>
      <c r="N57" s="379">
        <v>0</v>
      </c>
      <c r="O57" s="89">
        <v>1000</v>
      </c>
      <c r="P57" s="79">
        <v>2000</v>
      </c>
      <c r="Q57" s="276">
        <v>0</v>
      </c>
      <c r="R57" s="89">
        <v>0</v>
      </c>
      <c r="S57" s="112">
        <v>0</v>
      </c>
      <c r="T57" s="276">
        <v>0</v>
      </c>
      <c r="U57" s="89">
        <v>0</v>
      </c>
      <c r="V57" s="112">
        <v>0</v>
      </c>
      <c r="W57" s="276">
        <v>0</v>
      </c>
      <c r="X57" s="89">
        <v>0</v>
      </c>
      <c r="Y57" s="112">
        <v>0</v>
      </c>
      <c r="Z57" s="87">
        <v>0</v>
      </c>
      <c r="AA57" s="92"/>
      <c r="AB57" s="92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</row>
    <row r="58" spans="1:68" s="39" customFormat="1" ht="30.6" customHeight="1" x14ac:dyDescent="0.25">
      <c r="A58" s="190"/>
      <c r="B58" s="191"/>
      <c r="C58" s="510"/>
      <c r="D58" s="458" t="s">
        <v>428</v>
      </c>
      <c r="E58" s="35" t="s">
        <v>388</v>
      </c>
      <c r="F58" s="36" t="s">
        <v>388</v>
      </c>
      <c r="G58" s="266">
        <v>2017</v>
      </c>
      <c r="H58" s="267">
        <v>2020</v>
      </c>
      <c r="I58" s="521">
        <f t="shared" si="6"/>
        <v>50000</v>
      </c>
      <c r="J58" s="87">
        <v>0</v>
      </c>
      <c r="K58" s="79">
        <v>0</v>
      </c>
      <c r="L58" s="375">
        <f t="shared" si="5"/>
        <v>19000</v>
      </c>
      <c r="M58" s="378">
        <v>0</v>
      </c>
      <c r="N58" s="379">
        <v>10000</v>
      </c>
      <c r="O58" s="89">
        <v>0</v>
      </c>
      <c r="P58" s="79">
        <v>9000</v>
      </c>
      <c r="Q58" s="276">
        <v>0</v>
      </c>
      <c r="R58" s="89">
        <v>0</v>
      </c>
      <c r="S58" s="112">
        <v>9000</v>
      </c>
      <c r="T58" s="276">
        <v>0</v>
      </c>
      <c r="U58" s="89">
        <v>0</v>
      </c>
      <c r="V58" s="112">
        <v>10000</v>
      </c>
      <c r="W58" s="276">
        <v>0</v>
      </c>
      <c r="X58" s="89">
        <v>0</v>
      </c>
      <c r="Y58" s="112">
        <v>12000</v>
      </c>
      <c r="Z58" s="87">
        <v>0</v>
      </c>
      <c r="AA58" s="92"/>
      <c r="AB58" s="92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</row>
    <row r="59" spans="1:68" s="39" customFormat="1" ht="30.6" customHeight="1" x14ac:dyDescent="0.25">
      <c r="A59" s="190"/>
      <c r="B59" s="191"/>
      <c r="C59" s="510"/>
      <c r="D59" s="458" t="s">
        <v>429</v>
      </c>
      <c r="E59" s="35" t="s">
        <v>388</v>
      </c>
      <c r="F59" s="36" t="s">
        <v>388</v>
      </c>
      <c r="G59" s="266">
        <v>2017</v>
      </c>
      <c r="H59" s="267">
        <v>2020</v>
      </c>
      <c r="I59" s="521">
        <f t="shared" si="6"/>
        <v>42000</v>
      </c>
      <c r="J59" s="87">
        <v>0</v>
      </c>
      <c r="K59" s="79">
        <v>0</v>
      </c>
      <c r="L59" s="375">
        <f t="shared" si="5"/>
        <v>14000</v>
      </c>
      <c r="M59" s="378">
        <v>0</v>
      </c>
      <c r="N59" s="379">
        <v>8000</v>
      </c>
      <c r="O59" s="89">
        <v>0</v>
      </c>
      <c r="P59" s="79">
        <v>6000</v>
      </c>
      <c r="Q59" s="276">
        <v>0</v>
      </c>
      <c r="R59" s="89">
        <v>0</v>
      </c>
      <c r="S59" s="112">
        <v>9000</v>
      </c>
      <c r="T59" s="276">
        <v>0</v>
      </c>
      <c r="U59" s="89">
        <v>0</v>
      </c>
      <c r="V59" s="112">
        <v>9000</v>
      </c>
      <c r="W59" s="276">
        <v>0</v>
      </c>
      <c r="X59" s="89">
        <v>0</v>
      </c>
      <c r="Y59" s="112">
        <v>10000</v>
      </c>
      <c r="Z59" s="87">
        <v>0</v>
      </c>
      <c r="AA59" s="92"/>
      <c r="AB59" s="92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</row>
    <row r="60" spans="1:68" s="39" customFormat="1" ht="26.25" customHeight="1" x14ac:dyDescent="0.25">
      <c r="A60" s="190"/>
      <c r="B60" s="191"/>
      <c r="C60" s="510"/>
      <c r="D60" s="538" t="s">
        <v>430</v>
      </c>
      <c r="E60" s="35" t="s">
        <v>388</v>
      </c>
      <c r="F60" s="36" t="s">
        <v>388</v>
      </c>
      <c r="G60" s="266">
        <v>2017</v>
      </c>
      <c r="H60" s="267">
        <v>2017</v>
      </c>
      <c r="I60" s="521">
        <f t="shared" si="6"/>
        <v>1700</v>
      </c>
      <c r="J60" s="87">
        <v>0</v>
      </c>
      <c r="K60" s="79">
        <v>0</v>
      </c>
      <c r="L60" s="375">
        <f t="shared" si="5"/>
        <v>1700</v>
      </c>
      <c r="M60" s="378">
        <v>0</v>
      </c>
      <c r="N60" s="379">
        <v>1700</v>
      </c>
      <c r="O60" s="89">
        <v>0</v>
      </c>
      <c r="P60" s="79">
        <v>0</v>
      </c>
      <c r="Q60" s="276">
        <v>0</v>
      </c>
      <c r="R60" s="89">
        <v>0</v>
      </c>
      <c r="S60" s="112">
        <v>0</v>
      </c>
      <c r="T60" s="276">
        <v>0</v>
      </c>
      <c r="U60" s="89">
        <v>0</v>
      </c>
      <c r="V60" s="112">
        <v>0</v>
      </c>
      <c r="W60" s="276">
        <v>0</v>
      </c>
      <c r="X60" s="89">
        <v>0</v>
      </c>
      <c r="Y60" s="112">
        <v>0</v>
      </c>
      <c r="Z60" s="87">
        <v>0</v>
      </c>
      <c r="AA60" s="92"/>
      <c r="AB60" s="92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</row>
    <row r="61" spans="1:68" s="39" customFormat="1" ht="30.6" customHeight="1" thickBot="1" x14ac:dyDescent="0.3">
      <c r="A61" s="190"/>
      <c r="B61" s="191"/>
      <c r="C61" s="510"/>
      <c r="D61" s="539" t="s">
        <v>431</v>
      </c>
      <c r="E61" s="182" t="s">
        <v>388</v>
      </c>
      <c r="F61" s="174" t="s">
        <v>388</v>
      </c>
      <c r="G61" s="523">
        <v>2017</v>
      </c>
      <c r="H61" s="524">
        <v>2017</v>
      </c>
      <c r="I61" s="537">
        <f t="shared" si="6"/>
        <v>650</v>
      </c>
      <c r="J61" s="87">
        <v>0</v>
      </c>
      <c r="K61" s="79">
        <v>0</v>
      </c>
      <c r="L61" s="522">
        <f t="shared" si="5"/>
        <v>250</v>
      </c>
      <c r="M61" s="378">
        <v>0</v>
      </c>
      <c r="N61" s="527">
        <v>0</v>
      </c>
      <c r="O61" s="528">
        <v>0</v>
      </c>
      <c r="P61" s="526">
        <v>250</v>
      </c>
      <c r="Q61" s="276">
        <v>0</v>
      </c>
      <c r="R61" s="528">
        <v>0</v>
      </c>
      <c r="S61" s="529">
        <v>250</v>
      </c>
      <c r="T61" s="276">
        <v>0</v>
      </c>
      <c r="U61" s="528">
        <v>0</v>
      </c>
      <c r="V61" s="529">
        <v>150</v>
      </c>
      <c r="W61" s="276">
        <v>0</v>
      </c>
      <c r="X61" s="89">
        <v>0</v>
      </c>
      <c r="Y61" s="529">
        <v>0</v>
      </c>
      <c r="Z61" s="525">
        <v>0</v>
      </c>
      <c r="AA61" s="92"/>
      <c r="AB61" s="92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</row>
    <row r="62" spans="1:68" s="30" customFormat="1" ht="23.1" customHeight="1" thickBot="1" x14ac:dyDescent="0.3">
      <c r="A62" s="42"/>
      <c r="B62" s="43"/>
      <c r="C62" s="52"/>
      <c r="D62" s="740" t="s">
        <v>1</v>
      </c>
      <c r="E62" s="724"/>
      <c r="F62" s="724"/>
      <c r="G62" s="724"/>
      <c r="H62" s="725"/>
      <c r="I62" s="226">
        <f t="shared" ref="I62:Z62" si="7">SUM(I44:I61)+I33</f>
        <v>684597</v>
      </c>
      <c r="J62" s="73">
        <f t="shared" si="7"/>
        <v>0</v>
      </c>
      <c r="K62" s="74">
        <f t="shared" si="7"/>
        <v>11873</v>
      </c>
      <c r="L62" s="534">
        <f t="shared" si="7"/>
        <v>238294</v>
      </c>
      <c r="M62" s="389">
        <f t="shared" si="7"/>
        <v>0</v>
      </c>
      <c r="N62" s="401">
        <f t="shared" si="7"/>
        <v>91700</v>
      </c>
      <c r="O62" s="76">
        <f t="shared" si="7"/>
        <v>18800</v>
      </c>
      <c r="P62" s="74">
        <f t="shared" si="7"/>
        <v>127794</v>
      </c>
      <c r="Q62" s="196">
        <f t="shared" si="7"/>
        <v>52773</v>
      </c>
      <c r="R62" s="76">
        <f t="shared" si="7"/>
        <v>18000</v>
      </c>
      <c r="S62" s="75">
        <f t="shared" si="7"/>
        <v>123645</v>
      </c>
      <c r="T62" s="195">
        <f t="shared" si="7"/>
        <v>12512</v>
      </c>
      <c r="U62" s="75">
        <f t="shared" si="7"/>
        <v>8500</v>
      </c>
      <c r="V62" s="74">
        <f t="shared" si="7"/>
        <v>99500</v>
      </c>
      <c r="W62" s="196">
        <f t="shared" si="7"/>
        <v>7000</v>
      </c>
      <c r="X62" s="76">
        <f t="shared" si="7"/>
        <v>0</v>
      </c>
      <c r="Y62" s="74">
        <f t="shared" si="7"/>
        <v>72500</v>
      </c>
      <c r="Z62" s="77">
        <f t="shared" si="7"/>
        <v>40000</v>
      </c>
      <c r="AA62" s="144"/>
      <c r="AB62" s="144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</row>
    <row r="63" spans="1:68" s="30" customFormat="1" ht="7.5" customHeight="1" thickBot="1" x14ac:dyDescent="0.3">
      <c r="A63" s="47"/>
      <c r="B63" s="47"/>
      <c r="C63" s="47"/>
      <c r="D63" s="53"/>
      <c r="E63" s="53"/>
      <c r="F63" s="53"/>
      <c r="G63" s="53"/>
      <c r="H63" s="53"/>
      <c r="I63" s="61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62"/>
      <c r="X63" s="62"/>
      <c r="Y63" s="62"/>
      <c r="Z63" s="62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</row>
    <row r="64" spans="1:68" s="3" customFormat="1" ht="15.95" customHeight="1" x14ac:dyDescent="0.25">
      <c r="A64" s="47"/>
      <c r="B64" s="47"/>
      <c r="C64" s="47"/>
      <c r="D64" s="24" t="s">
        <v>23</v>
      </c>
      <c r="E64" s="55"/>
      <c r="F64" s="55"/>
      <c r="G64" s="55"/>
      <c r="H64" s="55"/>
      <c r="I64" s="9" t="s">
        <v>15</v>
      </c>
      <c r="J64" s="60" t="s">
        <v>42</v>
      </c>
      <c r="K64" s="16" t="s">
        <v>24</v>
      </c>
      <c r="L64" s="16"/>
      <c r="M64" s="16" t="s">
        <v>212</v>
      </c>
      <c r="N64" s="60"/>
      <c r="O64" s="18"/>
      <c r="P64" s="18"/>
      <c r="Q64" s="18"/>
      <c r="R64" s="18"/>
      <c r="S64" s="18"/>
      <c r="T64" s="18"/>
      <c r="U64" s="18"/>
      <c r="V64" s="18"/>
      <c r="W64" s="208"/>
      <c r="X64" s="202"/>
      <c r="Y64" s="209"/>
      <c r="Z64" s="183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</row>
    <row r="65" spans="1:42" s="3" customFormat="1" ht="15.95" customHeight="1" x14ac:dyDescent="0.25">
      <c r="A65" s="210"/>
      <c r="B65" s="210"/>
      <c r="C65" s="210"/>
      <c r="D65" s="12"/>
      <c r="E65" s="56"/>
      <c r="F65" s="56"/>
      <c r="G65" s="56"/>
      <c r="H65" s="56"/>
      <c r="I65" s="11" t="s">
        <v>16</v>
      </c>
      <c r="J65" s="19" t="s">
        <v>42</v>
      </c>
      <c r="K65" s="17" t="s">
        <v>25</v>
      </c>
      <c r="L65" s="17"/>
      <c r="M65" s="17" t="s">
        <v>211</v>
      </c>
      <c r="N65" s="19"/>
      <c r="O65" s="20"/>
      <c r="P65" s="20"/>
      <c r="Q65" s="20"/>
      <c r="R65" s="20"/>
      <c r="S65" s="20"/>
      <c r="T65" s="20"/>
      <c r="U65" s="20"/>
      <c r="V65" s="20"/>
      <c r="W65" s="211"/>
      <c r="X65" s="209"/>
      <c r="Y65" s="209"/>
      <c r="Z65" s="183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</row>
    <row r="66" spans="1:42" s="2" customFormat="1" ht="15.95" customHeight="1" x14ac:dyDescent="0.25">
      <c r="A66" s="44"/>
      <c r="B66" s="45"/>
      <c r="C66" s="46"/>
      <c r="D66" s="57"/>
      <c r="E66" s="38"/>
      <c r="F66" s="38"/>
      <c r="G66" s="38"/>
      <c r="H66" s="38"/>
      <c r="I66" s="11" t="s">
        <v>17</v>
      </c>
      <c r="J66" s="19" t="s">
        <v>42</v>
      </c>
      <c r="K66" s="20" t="s">
        <v>214</v>
      </c>
      <c r="L66" s="17"/>
      <c r="M66" s="19"/>
      <c r="N66" s="19"/>
      <c r="O66" s="20"/>
      <c r="P66" s="56"/>
      <c r="Q66" s="56"/>
      <c r="R66" s="56"/>
      <c r="S66" s="56"/>
      <c r="T66" s="56"/>
      <c r="U66" s="56"/>
      <c r="V66" s="56"/>
      <c r="W66" s="58"/>
      <c r="X66" s="8"/>
      <c r="Z66" s="183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</row>
    <row r="67" spans="1:42" s="2" customFormat="1" ht="15.95" customHeight="1" thickBot="1" x14ac:dyDescent="0.3">
      <c r="A67" s="3"/>
      <c r="B67" s="45"/>
      <c r="C67" s="46"/>
      <c r="D67" s="59"/>
      <c r="E67" s="31"/>
      <c r="F67" s="31"/>
      <c r="G67" s="31"/>
      <c r="H67" s="31"/>
      <c r="I67" s="10" t="s">
        <v>18</v>
      </c>
      <c r="J67" s="21" t="s">
        <v>42</v>
      </c>
      <c r="K67" s="22" t="s">
        <v>213</v>
      </c>
      <c r="L67" s="23"/>
      <c r="M67" s="21"/>
      <c r="N67" s="21"/>
      <c r="O67" s="22"/>
      <c r="P67" s="25"/>
      <c r="Q67" s="25"/>
      <c r="R67" s="25"/>
      <c r="S67" s="25"/>
      <c r="T67" s="25"/>
      <c r="U67" s="25"/>
      <c r="V67" s="25"/>
      <c r="W67" s="13"/>
      <c r="Z67" s="183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</row>
  </sheetData>
  <mergeCells count="50">
    <mergeCell ref="D33:H33"/>
    <mergeCell ref="T5:V5"/>
    <mergeCell ref="W5:Y5"/>
    <mergeCell ref="Q4:Y4"/>
    <mergeCell ref="L5:L6"/>
    <mergeCell ref="Q5:S5"/>
    <mergeCell ref="E4:E6"/>
    <mergeCell ref="F4:F6"/>
    <mergeCell ref="G4:H4"/>
    <mergeCell ref="G5:G6"/>
    <mergeCell ref="Z4:Z6"/>
    <mergeCell ref="I4:I6"/>
    <mergeCell ref="D4:D6"/>
    <mergeCell ref="J5:J6"/>
    <mergeCell ref="H5:H6"/>
    <mergeCell ref="M4:P4"/>
    <mergeCell ref="M5:M6"/>
    <mergeCell ref="N5:N6"/>
    <mergeCell ref="O5:O6"/>
    <mergeCell ref="P5:P6"/>
    <mergeCell ref="A3:C4"/>
    <mergeCell ref="A5:A6"/>
    <mergeCell ref="B5:B6"/>
    <mergeCell ref="C5:C6"/>
    <mergeCell ref="K5:K6"/>
    <mergeCell ref="Z41:Z43"/>
    <mergeCell ref="A42:A43"/>
    <mergeCell ref="B42:B43"/>
    <mergeCell ref="C42:C43"/>
    <mergeCell ref="G42:G43"/>
    <mergeCell ref="H42:H43"/>
    <mergeCell ref="J42:J43"/>
    <mergeCell ref="K42:K43"/>
    <mergeCell ref="L42:L43"/>
    <mergeCell ref="M42:M43"/>
    <mergeCell ref="N42:N43"/>
    <mergeCell ref="O42:O43"/>
    <mergeCell ref="A40:C41"/>
    <mergeCell ref="D41:D43"/>
    <mergeCell ref="E41:E43"/>
    <mergeCell ref="P42:P43"/>
    <mergeCell ref="Q42:S42"/>
    <mergeCell ref="T42:V42"/>
    <mergeCell ref="W42:Y42"/>
    <mergeCell ref="D62:H62"/>
    <mergeCell ref="I41:I43"/>
    <mergeCell ref="M41:P41"/>
    <mergeCell ref="Q41:Y41"/>
    <mergeCell ref="F41:F43"/>
    <mergeCell ref="G41:H41"/>
  </mergeCells>
  <phoneticPr fontId="0" type="noConversion"/>
  <pageMargins left="0.27559055118110237" right="0.19685039370078741" top="0.98425196850393704" bottom="0.19685039370078741" header="0.78740157480314965" footer="0.19685039370078741"/>
  <pageSetup paperSize="9" scale="54" orientation="landscape" r:id="rId1"/>
  <headerFooter alignWithMargins="0">
    <oddHeader>&amp;C&amp;"Arial,Tučné"&amp;24Požadavky na kapitálový rozpočet statutárního města Ostravy pro rok  2017 a kapitálový výhled na &amp;28léta  2018 - 2020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18</vt:i4>
      </vt:variant>
      <vt:variant>
        <vt:lpstr>Pojmenované oblasti</vt:lpstr>
      </vt:variant>
      <vt:variant>
        <vt:i4>17</vt:i4>
      </vt:variant>
    </vt:vector>
  </HeadingPairs>
  <TitlesOfParts>
    <vt:vector size="35" baseType="lpstr">
      <vt:lpstr>Titul</vt:lpstr>
      <vt:lpstr>Obsah</vt:lpstr>
      <vt:lpstr>MOP</vt:lpstr>
      <vt:lpstr>SLO</vt:lpstr>
      <vt:lpstr>OJI</vt:lpstr>
      <vt:lpstr>POR</vt:lpstr>
      <vt:lpstr>NBE,VIT</vt:lpstr>
      <vt:lpstr>SBE,PUS</vt:lpstr>
      <vt:lpstr>MHH</vt:lpstr>
      <vt:lpstr>PET,LHO</vt:lpstr>
      <vt:lpstr>HOS</vt:lpstr>
      <vt:lpstr>NVE</vt:lpstr>
      <vt:lpstr>PRO,MIC</vt:lpstr>
      <vt:lpstr>RAB</vt:lpstr>
      <vt:lpstr>KPO,MAR</vt:lpstr>
      <vt:lpstr>POL,HRA</vt:lpstr>
      <vt:lpstr>SVI</vt:lpstr>
      <vt:lpstr>TRE,PLE</vt:lpstr>
      <vt:lpstr>HOS!Oblast_tisku</vt:lpstr>
      <vt:lpstr>'KPO,MAR'!Oblast_tisku</vt:lpstr>
      <vt:lpstr>MHH!Oblast_tisku</vt:lpstr>
      <vt:lpstr>MOP!Oblast_tisku</vt:lpstr>
      <vt:lpstr>'NBE,VIT'!Oblast_tisku</vt:lpstr>
      <vt:lpstr>NVE!Oblast_tisku</vt:lpstr>
      <vt:lpstr>OJI!Oblast_tisku</vt:lpstr>
      <vt:lpstr>'PET,LHO'!Oblast_tisku</vt:lpstr>
      <vt:lpstr>'POL,HRA'!Oblast_tisku</vt:lpstr>
      <vt:lpstr>POR!Oblast_tisku</vt:lpstr>
      <vt:lpstr>'PRO,MIC'!Oblast_tisku</vt:lpstr>
      <vt:lpstr>RAB!Oblast_tisku</vt:lpstr>
      <vt:lpstr>'SBE,PUS'!Oblast_tisku</vt:lpstr>
      <vt:lpstr>SLO!Oblast_tisku</vt:lpstr>
      <vt:lpstr>SVI!Oblast_tisku</vt:lpstr>
      <vt:lpstr>Titul!Oblast_tisku</vt:lpstr>
      <vt:lpstr>'TRE,PLE'!Oblast_tisku</vt:lpstr>
    </vt:vector>
  </TitlesOfParts>
  <Company>Statutární Město Ostrava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preinstaled user</dc:creator>
  <cp:lastModifiedBy>Lindovská Jana</cp:lastModifiedBy>
  <cp:lastPrinted>2016-09-29T16:02:44Z</cp:lastPrinted>
  <dcterms:created xsi:type="dcterms:W3CDTF">2002-08-29T08:35:48Z</dcterms:created>
  <dcterms:modified xsi:type="dcterms:W3CDTF">2016-11-22T06:18:49Z</dcterms:modified>
</cp:coreProperties>
</file>